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PS-II" sheetId="2" r:id="rId4"/>
    <sheet state="visible" name="EM-III" sheetId="3" r:id="rId5"/>
    <sheet state="visible" name="CS-I" sheetId="4" r:id="rId6"/>
    <sheet state="visible" name="PE" sheetId="5" r:id="rId7"/>
    <sheet state="visible" name="UEE" sheetId="6" r:id="rId8"/>
    <sheet state="visible" name="BCE" sheetId="7" r:id="rId9"/>
  </sheets>
  <definedNames/>
  <calcPr/>
</workbook>
</file>

<file path=xl/sharedStrings.xml><?xml version="1.0" encoding="utf-8"?>
<sst xmlns="http://schemas.openxmlformats.org/spreadsheetml/2006/main" count="329" uniqueCount="179">
  <si>
    <t>Timestamp</t>
  </si>
  <si>
    <t>Email Address</t>
  </si>
  <si>
    <t>1] Teaching Skill and methodology. [Ms. V. K. Pandey (PS-II)]</t>
  </si>
  <si>
    <t>1] Teaching Skill and methodology. [Mrs. S. S. Mahadik (EM-III)]</t>
  </si>
  <si>
    <t>1] Teaching Skill and methodology. [Ms. M. N. Bhandarkar(CS-I)]</t>
  </si>
  <si>
    <t>1] Teaching Skill and methodology. [Ms. S. R. Nandurkar (PE)]</t>
  </si>
  <si>
    <t>1] Teaching Skill and methodology. [Mrs. P. S. Narnaware (UEE)]</t>
  </si>
  <si>
    <t>1] Teaching Skill and methodology. [Mr. R. R. Kamble (BCE)]</t>
  </si>
  <si>
    <t>2] Conducts Classes Regularly and on time * [Ms. V. K. Pandey (PS-II)]</t>
  </si>
  <si>
    <t>2] Conducts Classes Regularly and on time * [Mrs. S. S. Mahadik (EM-III)]</t>
  </si>
  <si>
    <t>2] Conducts Classes Regularly and on time * [Ms. M. N. Bhandarkar (CS-I)]</t>
  </si>
  <si>
    <t>2] Conducts Classes Regularly and on time * [Ms. S. R. Nandurkar (PE)]</t>
  </si>
  <si>
    <t>2] Conducts Classes Regularly and on time * [Mrs. P. S. Narnaware (UEE)]</t>
  </si>
  <si>
    <t>2] Conducts Classes Regularly and on time * [Mr. R. R. Kamble (BCE)]</t>
  </si>
  <si>
    <t>3] Completes syllabus [Ms. V. K. Pandey (PS-II)]</t>
  </si>
  <si>
    <t>3] Completes syllabus [Mrs. S. S. Mahadik (EM-III)]</t>
  </si>
  <si>
    <t>3] Completes syllabus [Ms. M. N. Bhandarkar (CS-I)]</t>
  </si>
  <si>
    <t>3] Completes syllabus [Ms. S. R. Nandurkar  (PE)]</t>
  </si>
  <si>
    <t>3] Completes syllabus [Mrs. P. S. Narnaware (UEE)]</t>
  </si>
  <si>
    <t>3] Completes syllabus [Mr. R. R. Kamble (BCE)]</t>
  </si>
  <si>
    <t>4] Use of various teaching aids ( Blackboard, Projector, Videos etc) [Ms. V. K. Pandey (PS-II)]</t>
  </si>
  <si>
    <t>4] Use of various teaching aids ( Blackboard, Projector, Videos etc) [Mrs. S. S. Mahadik (EM-III)]</t>
  </si>
  <si>
    <t>4] Use of various teaching aids ( Blackboard, Projector, Videos etc) [Ms. M. N. Bhandarkar (CS-I)]</t>
  </si>
  <si>
    <t>4] Use of various teaching aids ( Blackboard, Projector, Videos etc) [Ms. S. R. Nandurkar (PE)]</t>
  </si>
  <si>
    <t>4] Use of various teaching aids ( Blackboard, Projector, Videos etc) [Mrs. P. S. Narnaware (UEE)]</t>
  </si>
  <si>
    <t>4] Use of various teaching aids ( Blackboard, Projector, Videos etc) [Mr. R. R. Kamble (BCE)]</t>
  </si>
  <si>
    <t>5] Makes Class interactive through question and answer sessions [Ms. V. K. Pandey (PS-II)]</t>
  </si>
  <si>
    <t>5] Makes Class interactive through question and answer sessions [Mrs. S. S. Mahadik (EM-III)]</t>
  </si>
  <si>
    <t>5] Makes Class interactive through question and answer sessions [Ms. M. N. Bhandarkar (CS-I)]</t>
  </si>
  <si>
    <t>5] Makes Class interactive through question and answer sessions [Ms. S. R. Nandurkar (PE)]</t>
  </si>
  <si>
    <t>5] Makes Class interactive through question and answer sessions [Mrs. P. S. Narnaware (UEE)]</t>
  </si>
  <si>
    <t>5] Makes Class interactive through question and answer sessions [Mr. R. R. Kamble (BCE)]</t>
  </si>
  <si>
    <t>6] Provides helpful comments on University papers and exams  [Ms. V. K. Pandey (PS-II)]</t>
  </si>
  <si>
    <t>6] Provides helpful comments on University papers and exams  [Mrs. S. S. Mahadik (EM-III)]</t>
  </si>
  <si>
    <t>6] Provides helpful comments on University papers and exams  [Ms. M. N. Bhandarkar (CS-I)]</t>
  </si>
  <si>
    <t>6] Provides helpful comments on University papers and exams  [Ms. S. R. Nandurkar (PE)]</t>
  </si>
  <si>
    <t>6] Provides helpful comments on University papers and exams  [Mrs. P. S. Narnaware (UEE)]</t>
  </si>
  <si>
    <t>6] Provides helpful comments on University papers and exams  [Mr. R. R. Kamble (BCE)]</t>
  </si>
  <si>
    <t>7] Command on Communication and audibility  [Ms. V. K. Pandey (PS-II)]</t>
  </si>
  <si>
    <t>7] Command on Communication and audibility  [Mrs. S. S. Mahadik (EM-III)]</t>
  </si>
  <si>
    <t>7] Command on Communication and audibility  [Ms. M. N. Bhandarkar (CS-I)]</t>
  </si>
  <si>
    <t>7] Command on Communication and audibility  [Ms. S. R. Nandurkar (PE)]</t>
  </si>
  <si>
    <t>7] Command on Communication and audibility  [Mrs. P. S. Narnaware (UEE)]</t>
  </si>
  <si>
    <t>7] Command on Communication and audibility  [Mr. R. R. Kamble (BCE)]</t>
  </si>
  <si>
    <t>8] Motivates students for learning the subject [Ms. V. K. Pandey (PS-II)]</t>
  </si>
  <si>
    <t>8] Motivates students for learning the subject [Mrs. S. S. Mahadik (EM-III)]</t>
  </si>
  <si>
    <t>8] Motivates students for learning the subject [Ms. M. N. Bhandarkar (CS-I)]</t>
  </si>
  <si>
    <t>8] Motivates students for learning the subject [Ms. S. R. Nandurkar (PE)]</t>
  </si>
  <si>
    <t>8] Motivates students for learning the subject [Mrs. P. S. Narnaware (UEE)]</t>
  </si>
  <si>
    <t>8] Motivates students for learning the subject [Mr. R. R. Kamble (BCE)]</t>
  </si>
  <si>
    <t>9] Shares Reference and Study material  [Ms. V. K. Pandey (PS-II)]</t>
  </si>
  <si>
    <t>9] Shares Reference and Study material  [Mrs. S. S. Mahadik (EM-III)]</t>
  </si>
  <si>
    <t>9] Shares Reference and Study material  [Ms. M. N. Bhandarkar (CS-I)]</t>
  </si>
  <si>
    <t>9] Shares Reference and Study material  [Ms. S. R. Nandurkar (PE)]</t>
  </si>
  <si>
    <t>9] Shares Reference and Study material  [Mrs. P. S. Narnaware (UEE)]</t>
  </si>
  <si>
    <t>9] Shares Reference and Study material  [Mr. R. R. Kamble (BCE)]</t>
  </si>
  <si>
    <t>10] Maintains Discipline and order of the Class [Ms. V. K. Pandey (PS-II)]</t>
  </si>
  <si>
    <t>10] Maintains Discipline and order of the Class [Mrs. S. S. Mahadik (EM-III)]</t>
  </si>
  <si>
    <t>10] Maintains Discipline and order of the Class [Ms. M. N. Bhandarkar (CS-I)]</t>
  </si>
  <si>
    <t>10] Maintains Discipline and order of the Class [Ms. S. R. Nandurkar (PE)]</t>
  </si>
  <si>
    <t>10] Maintains Discipline and order of the Class [Mrs. P. S. Narnaware (UEE)]</t>
  </si>
  <si>
    <t>10] Maintains Discipline and order of the Class [Mr. R. R. Kamble (BCE)]</t>
  </si>
  <si>
    <t>patil.a.shubham@gmail.com</t>
  </si>
  <si>
    <t>ganeshmalkhede99@gmail.com</t>
  </si>
  <si>
    <t>bhaumhaske3@gmail.com</t>
  </si>
  <si>
    <t>rushisonawale1234@gmail.com</t>
  </si>
  <si>
    <t>rupeshsapat1998@gmail.com</t>
  </si>
  <si>
    <t>piyushsupe63@gmail.com</t>
  </si>
  <si>
    <t>priteshpatil1698@gmail.com</t>
  </si>
  <si>
    <t>harshads1898@gmail.com</t>
  </si>
  <si>
    <t>3, 2</t>
  </si>
  <si>
    <t>korpragati@gmail.com</t>
  </si>
  <si>
    <t>patil281197@gmail.com</t>
  </si>
  <si>
    <t>snehalmane2019@gmail.com</t>
  </si>
  <si>
    <t>swapnil.more.39904@gmail.com</t>
  </si>
  <si>
    <t>shelarjayesh143@gmail.com</t>
  </si>
  <si>
    <t>kumarabhay0046@gmail.com</t>
  </si>
  <si>
    <t>shubhamthakursvt@gmail.com</t>
  </si>
  <si>
    <t>vivekr1921@gmail.com</t>
  </si>
  <si>
    <t>harshutayade1999@gmail.com</t>
  </si>
  <si>
    <t>khansadiya0719@gmail.com</t>
  </si>
  <si>
    <t>abhishekmule2015@gmail.com</t>
  </si>
  <si>
    <t>pawarmrunali98@gmail.com</t>
  </si>
  <si>
    <t>abolimahajan0207@gmail.com</t>
  </si>
  <si>
    <t>rangadiheeba6@gmail.com</t>
  </si>
  <si>
    <t>kshitijadusane@gmail.com</t>
  </si>
  <si>
    <t>noorpatel96@gmail.com</t>
  </si>
  <si>
    <t>aniket.usa40@gmail.com</t>
  </si>
  <si>
    <t>mali.akash6@gmail.com</t>
  </si>
  <si>
    <t>nehaingle777@gmail.com</t>
  </si>
  <si>
    <t>vaibhavkamble19@gmail.com</t>
  </si>
  <si>
    <t>thakurtejas1612@gmail.com</t>
  </si>
  <si>
    <t>pradhantejashree30@gmail.com</t>
  </si>
  <si>
    <t>gaikwad.ajay6220@gmail.com</t>
  </si>
  <si>
    <t>adtitsharma1999@gmail.com</t>
  </si>
  <si>
    <t>nilamshelar08@gmail.com</t>
  </si>
  <si>
    <t>rishikeshsamala1428@gmail.com</t>
  </si>
  <si>
    <t>utupawar@gmail.com</t>
  </si>
  <si>
    <t>nirajbangar038@gmail.com</t>
  </si>
  <si>
    <t>sableprasadv@gmail.com</t>
  </si>
  <si>
    <t>shankar.hadkar@somaiya.edu</t>
  </si>
  <si>
    <t>shiwankardhammalata@gmail.com</t>
  </si>
  <si>
    <t>ketanbhere50@gmail.com</t>
  </si>
  <si>
    <t>ganesh.navale17@gmail.com</t>
  </si>
  <si>
    <t>sandeshsonawane2013@gmail.com</t>
  </si>
  <si>
    <t>sanketsingh.882299@gmail.com</t>
  </si>
  <si>
    <t>poonamshinde1912@gmail.com</t>
  </si>
  <si>
    <t>rupeshnvishe2015@gmail.com</t>
  </si>
  <si>
    <t>surekhagharat123@gmail.com</t>
  </si>
  <si>
    <t>s.bolke@somaiya.edu</t>
  </si>
  <si>
    <t>imritesh06@gmail.com</t>
  </si>
  <si>
    <t>saurabhadsule22@gmail.com</t>
  </si>
  <si>
    <t>kakade332@gmail.com</t>
  </si>
  <si>
    <t>mulayrishi23@gmail.com</t>
  </si>
  <si>
    <t>spawar1966@gmail.com</t>
  </si>
  <si>
    <t>ankeshthakur545@gmail.com</t>
  </si>
  <si>
    <t>abhishek.khamkar90@gmail.com</t>
  </si>
  <si>
    <t>anupamavarma1908@gmail.com</t>
  </si>
  <si>
    <t>aashachaughule@gmail.com</t>
  </si>
  <si>
    <t>chavanajay500@gmail.com</t>
  </si>
  <si>
    <t>pankajshigavan91@gmail.com</t>
  </si>
  <si>
    <t>moreavanti143@gmail.com</t>
  </si>
  <si>
    <t>somesh.mahadik95@gmail.com</t>
  </si>
  <si>
    <t>krushudreamjadhav@gmail.com</t>
  </si>
  <si>
    <t>hrishi.patil.hp98@gmail.com</t>
  </si>
  <si>
    <t>uvetkoli@gmail.com</t>
  </si>
  <si>
    <t>shweta.rathod2526@gmail.com</t>
  </si>
  <si>
    <t>chormalesnehal3297@gmail.com</t>
  </si>
  <si>
    <t>santoshsargar9594@gmail.com</t>
  </si>
  <si>
    <t>sanketsawant477@gmail.com</t>
  </si>
  <si>
    <t>2, 1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</si>
  <si>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</si>
  <si>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</si>
  <si>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</si>
  <si>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(Odd Sem)</t>
  </si>
  <si>
    <t>End Semester Faculty Feedback Report</t>
  </si>
  <si>
    <t>TE (B) Sem V</t>
  </si>
  <si>
    <t>No. of Responses = 67</t>
  </si>
  <si>
    <t>Course</t>
  </si>
  <si>
    <t xml:space="preserve"> PS-II</t>
  </si>
  <si>
    <t xml:space="preserve"> EM-III</t>
  </si>
  <si>
    <t>CS-I</t>
  </si>
  <si>
    <t xml:space="preserve">Name: Ms. V. K. Pandey  </t>
  </si>
  <si>
    <t xml:space="preserve">Name: Ms. M. N. Bhandarkar </t>
  </si>
  <si>
    <t xml:space="preserve">Name: Mrs. S. S. Mahadik  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</si>
  <si>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</si>
  <si>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</si>
  <si>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</si>
  <si>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</si>
  <si>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</si>
  <si>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</si>
  <si>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</si>
  <si>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</si>
  <si>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</si>
  <si>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</si>
  <si>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</si>
  <si>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</si>
  <si>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</si>
  <si>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</si>
  <si>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</si>
  <si>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</si>
  <si>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</si>
  <si>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</si>
  <si>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</si>
  <si>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</si>
  <si>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 xml:space="preserve"> Ms. M. N. Bhandarkar</t>
  </si>
  <si>
    <t xml:space="preserve">Ms. V. K. Pandey </t>
  </si>
  <si>
    <t>Mrs. S. S. Mahadik</t>
  </si>
  <si>
    <t xml:space="preserve">                                            Dr. S. R. Deore </t>
  </si>
  <si>
    <t>Dr. D. G. Borse</t>
  </si>
  <si>
    <t>PE</t>
  </si>
  <si>
    <t xml:space="preserve">Name: Ms. S. R. Nandurkar  </t>
  </si>
  <si>
    <t>UEE</t>
  </si>
  <si>
    <t xml:space="preserve">Name: Mrs. P. S. Narnaware   </t>
  </si>
  <si>
    <t>BCE</t>
  </si>
  <si>
    <t xml:space="preserve">Name: Mr. R. R. Kamble  </t>
  </si>
  <si>
    <t xml:space="preserve">Ms. S. R. Nandurkar </t>
  </si>
  <si>
    <t xml:space="preserve">Mrs. P. S. Narnaware </t>
  </si>
  <si>
    <t xml:space="preserve">Mr. R. R. Kamble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</si>
</sst>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&quot;Times New Roman&quot;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2" fontId="5" numFmtId="0" xfId="0" applyAlignment="1" applyBorder="1" applyFont="1">
      <alignment horizontal="center" shrinkToFit="0" vertical="bottom" wrapText="1"/>
    </xf>
    <xf borderId="5" fillId="2" fontId="5" numFmtId="0" xfId="0" applyAlignment="1" applyBorder="1" applyFont="1">
      <alignment shrinkToFit="0" vertical="bottom" wrapText="1"/>
    </xf>
    <xf borderId="5" fillId="0" fontId="6" numFmtId="2" xfId="0" applyAlignment="1" applyBorder="1" applyFont="1" applyNumberFormat="1">
      <alignment horizontal="center" vertical="bottom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6" fillId="0" fontId="6" numFmtId="2" xfId="0" applyAlignment="1" applyBorder="1" applyFont="1" applyNumberFormat="1">
      <alignment horizontal="center" vertical="bottom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'PS-II'!$C$10:$C$19</c:f>
            </c:strRef>
          </c:cat>
          <c:val>
            <c:numRef>
              <c:f>'PS-II'!$E$10:$E$19</c:f>
            </c:numRef>
          </c:val>
        </c:ser>
        <c:axId val="1710161871"/>
        <c:axId val="448157718"/>
      </c:barChart>
      <c:catAx>
        <c:axId val="171016187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448157718"/>
      </c:catAx>
      <c:valAx>
        <c:axId val="44815771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710161871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'EM-III'!$C$10:$C$19</c:f>
            </c:strRef>
          </c:cat>
          <c:val>
            <c:numRef>
              <c:f>'EM-III'!$E$10:$E$19</c:f>
            </c:numRef>
          </c:val>
        </c:ser>
        <c:axId val="1285450066"/>
        <c:axId val="2131033093"/>
      </c:barChart>
      <c:catAx>
        <c:axId val="128545006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131033093"/>
      </c:catAx>
      <c:valAx>
        <c:axId val="213103309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85450066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'CS-I'!$C$10:$C$19</c:f>
            </c:strRef>
          </c:cat>
          <c:val>
            <c:numRef>
              <c:f>'CS-I'!$E$10:$E$19</c:f>
            </c:numRef>
          </c:val>
        </c:ser>
        <c:axId val="1252534030"/>
        <c:axId val="364406063"/>
      </c:barChart>
      <c:catAx>
        <c:axId val="125253403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64406063"/>
      </c:catAx>
      <c:valAx>
        <c:axId val="36440606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52534030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PE!$C$10:$C$19</c:f>
            </c:strRef>
          </c:cat>
          <c:val>
            <c:numRef>
              <c:f>PE!$E$10:$E$19</c:f>
            </c:numRef>
          </c:val>
        </c:ser>
        <c:axId val="1377467714"/>
        <c:axId val="289969712"/>
      </c:barChart>
      <c:catAx>
        <c:axId val="137746771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89969712"/>
      </c:catAx>
      <c:valAx>
        <c:axId val="28996971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77467714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UEE!$C$10:$C$19</c:f>
            </c:strRef>
          </c:cat>
          <c:val>
            <c:numRef>
              <c:f>UEE!$E$10:$E$19</c:f>
            </c:numRef>
          </c:val>
        </c:ser>
        <c:axId val="2127520175"/>
        <c:axId val="2051841375"/>
      </c:barChart>
      <c:catAx>
        <c:axId val="2127520175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051841375"/>
      </c:catAx>
      <c:valAx>
        <c:axId val="2051841375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127520175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BCE!$C$10:$C$19</c:f>
            </c:strRef>
          </c:cat>
          <c:val>
            <c:numRef>
              <c:f>BCE!$E$10:$E$19</c:f>
            </c:numRef>
          </c:val>
        </c:ser>
        <c:axId val="258601448"/>
        <c:axId val="911187778"/>
      </c:barChart>
      <c:catAx>
        <c:axId val="25860144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911187778"/>
      </c:catAx>
      <c:valAx>
        <c:axId val="91118777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58601448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43390.572622974534</v>
      </c>
      <c r="B2" s="2" t="s">
        <v>62</v>
      </c>
      <c r="C2" s="2">
        <v>3.0</v>
      </c>
      <c r="D2" s="2">
        <v>3.0</v>
      </c>
      <c r="E2" s="2">
        <v>3.0</v>
      </c>
      <c r="F2" s="2">
        <v>2.0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2.0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43390.57419652778</v>
      </c>
      <c r="B3" s="2" t="s">
        <v>63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43390.57454265046</v>
      </c>
      <c r="B4" s="2" t="s">
        <v>64</v>
      </c>
      <c r="C4" s="2">
        <v>3.0</v>
      </c>
      <c r="D4" s="2">
        <v>2.0</v>
      </c>
      <c r="E4" s="2">
        <v>3.0</v>
      </c>
      <c r="F4" s="2">
        <v>3.0</v>
      </c>
      <c r="G4" s="2">
        <v>2.0</v>
      </c>
      <c r="H4" s="2">
        <v>2.0</v>
      </c>
      <c r="I4" s="2">
        <v>3.0</v>
      </c>
      <c r="J4" s="2">
        <v>2.0</v>
      </c>
      <c r="K4" s="2">
        <v>2.0</v>
      </c>
      <c r="L4" s="2">
        <v>2.0</v>
      </c>
      <c r="M4" s="2">
        <v>2.0</v>
      </c>
      <c r="N4" s="2">
        <v>2.0</v>
      </c>
      <c r="O4" s="2">
        <v>3.0</v>
      </c>
      <c r="P4" s="2">
        <v>3.0</v>
      </c>
      <c r="Q4" s="2">
        <v>2.0</v>
      </c>
      <c r="R4" s="2">
        <v>2.0</v>
      </c>
      <c r="S4" s="2">
        <v>2.0</v>
      </c>
      <c r="T4" s="2">
        <v>2.0</v>
      </c>
      <c r="U4" s="2">
        <v>3.0</v>
      </c>
      <c r="V4" s="2">
        <v>2.0</v>
      </c>
      <c r="W4" s="2">
        <v>3.0</v>
      </c>
      <c r="X4" s="2">
        <v>2.0</v>
      </c>
      <c r="Y4" s="2">
        <v>2.0</v>
      </c>
      <c r="Z4" s="2">
        <v>2.0</v>
      </c>
      <c r="AA4" s="2">
        <v>3.0</v>
      </c>
      <c r="AB4" s="2">
        <v>2.0</v>
      </c>
      <c r="AC4" s="2">
        <v>2.0</v>
      </c>
      <c r="AD4" s="2">
        <v>2.0</v>
      </c>
      <c r="AE4" s="2">
        <v>2.0</v>
      </c>
      <c r="AF4" s="2">
        <v>2.0</v>
      </c>
      <c r="AG4" s="2">
        <v>3.0</v>
      </c>
      <c r="AH4" s="2">
        <v>3.0</v>
      </c>
      <c r="AI4" s="2">
        <v>3.0</v>
      </c>
      <c r="AJ4" s="2">
        <v>2.0</v>
      </c>
      <c r="AK4" s="2">
        <v>2.0</v>
      </c>
      <c r="AL4" s="2">
        <v>2.0</v>
      </c>
      <c r="AM4" s="2">
        <v>3.0</v>
      </c>
      <c r="AN4" s="2">
        <v>2.0</v>
      </c>
      <c r="AO4" s="2">
        <v>3.0</v>
      </c>
      <c r="AP4" s="2">
        <v>2.0</v>
      </c>
      <c r="AQ4" s="2">
        <v>2.0</v>
      </c>
      <c r="AR4" s="2">
        <v>2.0</v>
      </c>
      <c r="AS4" s="2">
        <v>3.0</v>
      </c>
      <c r="AT4" s="2">
        <v>2.0</v>
      </c>
      <c r="AU4" s="2">
        <v>3.0</v>
      </c>
      <c r="AV4" s="2">
        <v>2.0</v>
      </c>
      <c r="AW4" s="2">
        <v>2.0</v>
      </c>
      <c r="AX4" s="2">
        <v>2.0</v>
      </c>
      <c r="AY4" s="2">
        <v>3.0</v>
      </c>
      <c r="AZ4" s="2">
        <v>2.0</v>
      </c>
      <c r="BA4" s="2">
        <v>2.0</v>
      </c>
      <c r="BB4" s="2">
        <v>2.0</v>
      </c>
      <c r="BC4" s="2">
        <v>2.0</v>
      </c>
      <c r="BD4" s="2">
        <v>2.0</v>
      </c>
      <c r="BE4" s="2">
        <v>3.0</v>
      </c>
      <c r="BF4" s="2">
        <v>2.0</v>
      </c>
      <c r="BG4" s="2">
        <v>2.0</v>
      </c>
      <c r="BH4" s="2">
        <v>2.0</v>
      </c>
      <c r="BI4" s="2">
        <v>2.0</v>
      </c>
      <c r="BJ4" s="2">
        <v>2.0</v>
      </c>
    </row>
    <row r="5">
      <c r="A5" s="1">
        <v>43390.57679777778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43390.57729159722</v>
      </c>
      <c r="B6" s="2" t="s">
        <v>66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43390.58206010416</v>
      </c>
      <c r="B7" s="2" t="s">
        <v>67</v>
      </c>
      <c r="C7" s="2">
        <v>2.0</v>
      </c>
      <c r="D7" s="2">
        <v>2.0</v>
      </c>
      <c r="E7" s="2">
        <v>2.0</v>
      </c>
      <c r="F7" s="2">
        <v>2.0</v>
      </c>
      <c r="G7" s="2">
        <v>2.0</v>
      </c>
      <c r="H7" s="2">
        <v>2.0</v>
      </c>
      <c r="I7" s="2">
        <v>2.0</v>
      </c>
      <c r="J7" s="2">
        <v>2.0</v>
      </c>
      <c r="K7" s="2">
        <v>2.0</v>
      </c>
      <c r="L7" s="2">
        <v>2.0</v>
      </c>
      <c r="M7" s="2">
        <v>2.0</v>
      </c>
      <c r="N7" s="2">
        <v>2.0</v>
      </c>
      <c r="O7" s="2">
        <v>2.0</v>
      </c>
      <c r="P7" s="2">
        <v>2.0</v>
      </c>
      <c r="Q7" s="2">
        <v>2.0</v>
      </c>
      <c r="R7" s="2">
        <v>2.0</v>
      </c>
      <c r="S7" s="2">
        <v>2.0</v>
      </c>
      <c r="T7" s="2">
        <v>2.0</v>
      </c>
      <c r="U7" s="2">
        <v>2.0</v>
      </c>
      <c r="V7" s="2">
        <v>2.0</v>
      </c>
      <c r="W7" s="2">
        <v>2.0</v>
      </c>
      <c r="X7" s="2">
        <v>2.0</v>
      </c>
      <c r="Y7" s="2">
        <v>2.0</v>
      </c>
      <c r="Z7" s="2">
        <v>2.0</v>
      </c>
      <c r="AA7" s="2">
        <v>2.0</v>
      </c>
      <c r="AB7" s="2">
        <v>2.0</v>
      </c>
      <c r="AC7" s="2">
        <v>2.0</v>
      </c>
      <c r="AD7" s="2">
        <v>2.0</v>
      </c>
      <c r="AE7" s="2">
        <v>2.0</v>
      </c>
      <c r="AF7" s="2">
        <v>2.0</v>
      </c>
      <c r="AG7" s="2">
        <v>2.0</v>
      </c>
      <c r="AH7" s="2">
        <v>2.0</v>
      </c>
      <c r="AI7" s="2">
        <v>2.0</v>
      </c>
      <c r="AJ7" s="2">
        <v>2.0</v>
      </c>
      <c r="AK7" s="2">
        <v>2.0</v>
      </c>
      <c r="AL7" s="2">
        <v>2.0</v>
      </c>
      <c r="AM7" s="2">
        <v>2.0</v>
      </c>
      <c r="AN7" s="2">
        <v>2.0</v>
      </c>
      <c r="AO7" s="2">
        <v>2.0</v>
      </c>
      <c r="AP7" s="2">
        <v>2.0</v>
      </c>
      <c r="AQ7" s="2">
        <v>2.0</v>
      </c>
      <c r="AR7" s="2">
        <v>2.0</v>
      </c>
      <c r="AS7" s="2">
        <v>2.0</v>
      </c>
      <c r="AT7" s="2">
        <v>2.0</v>
      </c>
      <c r="AU7" s="2">
        <v>2.0</v>
      </c>
      <c r="AV7" s="2">
        <v>2.0</v>
      </c>
      <c r="AW7" s="2">
        <v>2.0</v>
      </c>
      <c r="AX7" s="2">
        <v>2.0</v>
      </c>
      <c r="AY7" s="2">
        <v>2.0</v>
      </c>
      <c r="AZ7" s="2">
        <v>2.0</v>
      </c>
      <c r="BA7" s="2">
        <v>2.0</v>
      </c>
      <c r="BB7" s="2">
        <v>2.0</v>
      </c>
      <c r="BC7" s="2">
        <v>2.0</v>
      </c>
      <c r="BD7" s="2">
        <v>2.0</v>
      </c>
      <c r="BE7" s="2">
        <v>2.0</v>
      </c>
      <c r="BF7" s="2">
        <v>2.0</v>
      </c>
      <c r="BG7" s="2">
        <v>2.0</v>
      </c>
      <c r="BH7" s="2">
        <v>2.0</v>
      </c>
      <c r="BI7" s="2">
        <v>2.0</v>
      </c>
      <c r="BJ7" s="2">
        <v>2.0</v>
      </c>
    </row>
    <row r="8">
      <c r="A8" s="1">
        <v>43390.59327515046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43390.59743523148</v>
      </c>
      <c r="B9" s="2" t="s">
        <v>69</v>
      </c>
      <c r="C9" s="2">
        <v>3.0</v>
      </c>
      <c r="D9" s="2">
        <v>2.0</v>
      </c>
      <c r="E9" s="2">
        <v>2.0</v>
      </c>
      <c r="F9" s="3" t="s">
        <v>70</v>
      </c>
      <c r="G9" s="2">
        <v>2.0</v>
      </c>
      <c r="H9" s="2">
        <v>2.0</v>
      </c>
      <c r="I9" s="2">
        <v>3.0</v>
      </c>
      <c r="J9" s="2">
        <v>2.0</v>
      </c>
      <c r="K9" s="2">
        <v>2.0</v>
      </c>
      <c r="L9" s="2">
        <v>3.0</v>
      </c>
      <c r="M9" s="2">
        <v>2.0</v>
      </c>
      <c r="N9" s="2">
        <v>2.0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1.0</v>
      </c>
      <c r="W9" s="2">
        <v>1.0</v>
      </c>
      <c r="X9" s="2">
        <v>3.0</v>
      </c>
      <c r="Y9" s="2">
        <v>1.0</v>
      </c>
      <c r="Z9" s="2">
        <v>1.0</v>
      </c>
      <c r="AA9" s="2">
        <v>2.0</v>
      </c>
      <c r="AB9" s="2">
        <v>2.0</v>
      </c>
      <c r="AC9" s="2">
        <v>2.0</v>
      </c>
      <c r="AD9" s="2">
        <v>3.0</v>
      </c>
      <c r="AE9" s="2">
        <v>2.0</v>
      </c>
      <c r="AF9" s="2">
        <v>3.0</v>
      </c>
      <c r="AG9" s="2">
        <v>3.0</v>
      </c>
      <c r="AH9" s="2">
        <v>2.0</v>
      </c>
      <c r="AI9" s="2">
        <v>2.0</v>
      </c>
      <c r="AJ9" s="2">
        <v>3.0</v>
      </c>
      <c r="AK9" s="2">
        <v>2.0</v>
      </c>
      <c r="AL9" s="2">
        <v>3.0</v>
      </c>
      <c r="AM9" s="2">
        <v>3.0</v>
      </c>
      <c r="AN9" s="2">
        <v>2.0</v>
      </c>
      <c r="AO9" s="2">
        <v>3.0</v>
      </c>
      <c r="AP9" s="2">
        <v>3.0</v>
      </c>
      <c r="AQ9" s="2">
        <v>2.0</v>
      </c>
      <c r="AR9" s="2">
        <v>2.0</v>
      </c>
      <c r="AS9" s="2">
        <v>3.0</v>
      </c>
      <c r="AT9" s="2">
        <v>2.0</v>
      </c>
      <c r="AU9" s="2">
        <v>2.0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2.0</v>
      </c>
      <c r="BG9" s="2">
        <v>2.0</v>
      </c>
      <c r="BH9" s="2">
        <v>3.0</v>
      </c>
      <c r="BI9" s="2">
        <v>2.0</v>
      </c>
      <c r="BJ9" s="2">
        <v>2.0</v>
      </c>
    </row>
    <row r="10">
      <c r="A10" s="1">
        <v>43390.61167564815</v>
      </c>
      <c r="B10" s="2" t="s">
        <v>71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2.0</v>
      </c>
      <c r="P10" s="2">
        <v>2.0</v>
      </c>
      <c r="Q10" s="2">
        <v>2.0</v>
      </c>
      <c r="R10" s="2">
        <v>2.0</v>
      </c>
      <c r="S10" s="2">
        <v>2.0</v>
      </c>
      <c r="T10" s="2">
        <v>2.0</v>
      </c>
      <c r="U10" s="2">
        <v>2.0</v>
      </c>
      <c r="V10" s="2">
        <v>2.0</v>
      </c>
      <c r="W10" s="2">
        <v>2.0</v>
      </c>
      <c r="X10" s="2">
        <v>2.0</v>
      </c>
      <c r="Y10" s="2">
        <v>2.0</v>
      </c>
      <c r="Z10" s="2">
        <v>2.0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43390.62766145833</v>
      </c>
      <c r="B11" s="2" t="s">
        <v>72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43390.652495532406</v>
      </c>
      <c r="B12" s="2" t="s">
        <v>73</v>
      </c>
      <c r="C12" s="2">
        <v>3.0</v>
      </c>
      <c r="D12" s="2">
        <v>3.0</v>
      </c>
      <c r="E12" s="2">
        <v>2.0</v>
      </c>
      <c r="F12" s="2">
        <v>2.0</v>
      </c>
      <c r="G12" s="2">
        <v>2.0</v>
      </c>
      <c r="H12" s="2">
        <v>2.0</v>
      </c>
      <c r="I12" s="2">
        <v>3.0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2.0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2.0</v>
      </c>
      <c r="AJ12" s="2">
        <v>2.0</v>
      </c>
      <c r="AK12" s="2">
        <v>3.0</v>
      </c>
      <c r="AL12" s="2">
        <v>2.0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43390.65334604167</v>
      </c>
      <c r="B13" s="2" t="s">
        <v>74</v>
      </c>
      <c r="C13" s="2">
        <v>2.0</v>
      </c>
      <c r="D13" s="2">
        <v>2.0</v>
      </c>
      <c r="E13" s="2">
        <v>2.0</v>
      </c>
      <c r="F13" s="2">
        <v>1.0</v>
      </c>
      <c r="G13" s="2">
        <v>1.0</v>
      </c>
      <c r="H13" s="2">
        <v>2.0</v>
      </c>
      <c r="I13" s="2">
        <v>2.0</v>
      </c>
      <c r="J13" s="2">
        <v>2.0</v>
      </c>
      <c r="K13" s="2">
        <v>2.0</v>
      </c>
      <c r="L13" s="2">
        <v>2.0</v>
      </c>
      <c r="M13" s="2">
        <v>1.0</v>
      </c>
      <c r="N13" s="2">
        <v>2.0</v>
      </c>
      <c r="O13" s="2">
        <v>2.0</v>
      </c>
      <c r="P13" s="2">
        <v>2.0</v>
      </c>
      <c r="Q13" s="2">
        <v>2.0</v>
      </c>
      <c r="R13" s="2">
        <v>2.0</v>
      </c>
      <c r="S13" s="2">
        <v>1.0</v>
      </c>
      <c r="T13" s="2">
        <v>2.0</v>
      </c>
      <c r="U13" s="2">
        <v>2.0</v>
      </c>
      <c r="V13" s="2">
        <v>2.0</v>
      </c>
      <c r="W13" s="2">
        <v>1.0</v>
      </c>
      <c r="X13" s="2">
        <v>1.0</v>
      </c>
      <c r="Y13" s="2">
        <v>1.0</v>
      </c>
      <c r="Z13" s="2">
        <v>2.0</v>
      </c>
      <c r="AA13" s="2">
        <v>2.0</v>
      </c>
      <c r="AB13" s="2">
        <v>2.0</v>
      </c>
      <c r="AC13" s="2">
        <v>2.0</v>
      </c>
      <c r="AD13" s="2">
        <v>1.0</v>
      </c>
      <c r="AE13" s="2">
        <v>1.0</v>
      </c>
      <c r="AF13" s="2">
        <v>2.0</v>
      </c>
      <c r="AG13" s="2">
        <v>2.0</v>
      </c>
      <c r="AH13" s="2">
        <v>2.0</v>
      </c>
      <c r="AI13" s="2">
        <v>2.0</v>
      </c>
      <c r="AJ13" s="2">
        <v>2.0</v>
      </c>
      <c r="AK13" s="2">
        <v>1.0</v>
      </c>
      <c r="AL13" s="2">
        <v>2.0</v>
      </c>
      <c r="AM13" s="2">
        <v>2.0</v>
      </c>
      <c r="AN13" s="2">
        <v>2.0</v>
      </c>
      <c r="AO13" s="2">
        <v>2.0</v>
      </c>
      <c r="AP13" s="2">
        <v>2.0</v>
      </c>
      <c r="AQ13" s="2">
        <v>1.0</v>
      </c>
      <c r="AR13" s="2">
        <v>2.0</v>
      </c>
      <c r="AS13" s="2">
        <v>2.0</v>
      </c>
      <c r="AT13" s="2">
        <v>2.0</v>
      </c>
      <c r="AU13" s="2">
        <v>2.0</v>
      </c>
      <c r="AV13" s="2">
        <v>1.0</v>
      </c>
      <c r="AW13" s="2">
        <v>1.0</v>
      </c>
      <c r="AX13" s="2">
        <v>2.0</v>
      </c>
      <c r="AY13" s="2">
        <v>2.0</v>
      </c>
      <c r="AZ13" s="2">
        <v>2.0</v>
      </c>
      <c r="BA13" s="2">
        <v>2.0</v>
      </c>
      <c r="BB13" s="2">
        <v>2.0</v>
      </c>
      <c r="BC13" s="2">
        <v>2.0</v>
      </c>
      <c r="BD13" s="2">
        <v>2.0</v>
      </c>
      <c r="BE13" s="2">
        <v>2.0</v>
      </c>
      <c r="BF13" s="2">
        <v>2.0</v>
      </c>
      <c r="BG13" s="2">
        <v>2.0</v>
      </c>
      <c r="BH13" s="2">
        <v>1.0</v>
      </c>
      <c r="BI13" s="2">
        <v>1.0</v>
      </c>
      <c r="BJ13" s="2">
        <v>2.0</v>
      </c>
    </row>
    <row r="14">
      <c r="A14" s="1">
        <v>43390.65341431713</v>
      </c>
      <c r="B14" s="2" t="s">
        <v>75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43390.67290722222</v>
      </c>
      <c r="B15" s="2" t="s">
        <v>76</v>
      </c>
      <c r="C15" s="2">
        <v>2.0</v>
      </c>
      <c r="D15" s="2">
        <v>3.0</v>
      </c>
      <c r="E15" s="2">
        <v>2.0</v>
      </c>
      <c r="F15" s="2">
        <v>2.0</v>
      </c>
      <c r="G15" s="2">
        <v>2.0</v>
      </c>
      <c r="H15" s="2">
        <v>2.0</v>
      </c>
      <c r="I15" s="2">
        <v>2.0</v>
      </c>
      <c r="J15" s="2">
        <v>3.0</v>
      </c>
      <c r="K15" s="2">
        <v>2.0</v>
      </c>
      <c r="L15" s="2">
        <v>2.0</v>
      </c>
      <c r="M15" s="2">
        <v>2.0</v>
      </c>
      <c r="N15" s="2">
        <v>2.0</v>
      </c>
      <c r="O15" s="2">
        <v>2.0</v>
      </c>
      <c r="P15" s="2">
        <v>3.0</v>
      </c>
      <c r="Q15" s="2">
        <v>2.0</v>
      </c>
      <c r="R15" s="2">
        <v>2.0</v>
      </c>
      <c r="S15" s="2">
        <v>2.0</v>
      </c>
      <c r="T15" s="2">
        <v>2.0</v>
      </c>
      <c r="U15" s="2">
        <v>2.0</v>
      </c>
      <c r="V15" s="2">
        <v>3.0</v>
      </c>
      <c r="W15" s="2">
        <v>2.0</v>
      </c>
      <c r="X15" s="2">
        <v>2.0</v>
      </c>
      <c r="Y15" s="2">
        <v>2.0</v>
      </c>
      <c r="Z15" s="2">
        <v>2.0</v>
      </c>
      <c r="AA15" s="2">
        <v>2.0</v>
      </c>
      <c r="AB15" s="2">
        <v>3.0</v>
      </c>
      <c r="AC15" s="2">
        <v>2.0</v>
      </c>
      <c r="AD15" s="2">
        <v>2.0</v>
      </c>
      <c r="AE15" s="2">
        <v>3.0</v>
      </c>
      <c r="AF15" s="2">
        <v>2.0</v>
      </c>
      <c r="AG15" s="2">
        <v>3.0</v>
      </c>
      <c r="AH15" s="2">
        <v>3.0</v>
      </c>
      <c r="AI15" s="2">
        <v>2.0</v>
      </c>
      <c r="AJ15" s="2">
        <v>2.0</v>
      </c>
      <c r="AK15" s="2">
        <v>2.0</v>
      </c>
      <c r="AL15" s="2">
        <v>2.0</v>
      </c>
      <c r="AM15" s="2">
        <v>2.0</v>
      </c>
      <c r="AN15" s="2">
        <v>3.0</v>
      </c>
      <c r="AO15" s="2">
        <v>2.0</v>
      </c>
      <c r="AP15" s="2">
        <v>2.0</v>
      </c>
      <c r="AQ15" s="2">
        <v>2.0</v>
      </c>
      <c r="AR15" s="2">
        <v>2.0</v>
      </c>
      <c r="AS15" s="2">
        <v>3.0</v>
      </c>
      <c r="AT15" s="2">
        <v>3.0</v>
      </c>
      <c r="AU15" s="2">
        <v>3.0</v>
      </c>
      <c r="AV15" s="2">
        <v>1.0</v>
      </c>
      <c r="AW15" s="2">
        <v>3.0</v>
      </c>
      <c r="AX15" s="2">
        <v>2.0</v>
      </c>
      <c r="AY15" s="2">
        <v>3.0</v>
      </c>
      <c r="AZ15" s="2">
        <v>3.0</v>
      </c>
      <c r="BA15" s="2">
        <v>2.0</v>
      </c>
      <c r="BB15" s="2">
        <v>1.0</v>
      </c>
      <c r="BC15" s="2">
        <v>3.0</v>
      </c>
      <c r="BD15" s="2">
        <v>2.0</v>
      </c>
      <c r="BE15" s="2">
        <v>3.0</v>
      </c>
      <c r="BF15" s="2">
        <v>3.0</v>
      </c>
      <c r="BG15" s="2">
        <v>3.0</v>
      </c>
      <c r="BH15" s="2">
        <v>2.0</v>
      </c>
      <c r="BI15" s="2">
        <v>3.0</v>
      </c>
      <c r="BJ15" s="2">
        <v>2.0</v>
      </c>
    </row>
    <row r="16">
      <c r="A16" s="1">
        <v>43390.69881824074</v>
      </c>
      <c r="B16" s="2" t="s">
        <v>77</v>
      </c>
      <c r="C16" s="2">
        <v>3.0</v>
      </c>
      <c r="D16" s="2">
        <v>2.0</v>
      </c>
      <c r="E16" s="2">
        <v>2.0</v>
      </c>
      <c r="F16" s="2">
        <v>2.0</v>
      </c>
      <c r="G16" s="2">
        <v>1.0</v>
      </c>
      <c r="H16" s="2">
        <v>1.0</v>
      </c>
      <c r="I16" s="2">
        <v>3.0</v>
      </c>
      <c r="J16" s="2">
        <v>3.0</v>
      </c>
      <c r="K16" s="2">
        <v>2.0</v>
      </c>
      <c r="L16" s="2">
        <v>3.0</v>
      </c>
      <c r="M16" s="2">
        <v>2.0</v>
      </c>
      <c r="N16" s="2">
        <v>2.0</v>
      </c>
      <c r="O16" s="2">
        <v>3.0</v>
      </c>
      <c r="P16" s="2">
        <v>3.0</v>
      </c>
      <c r="Q16" s="2">
        <v>2.0</v>
      </c>
      <c r="R16" s="2">
        <v>2.0</v>
      </c>
      <c r="S16" s="2">
        <v>1.0</v>
      </c>
      <c r="T16" s="2">
        <v>2.0</v>
      </c>
      <c r="U16" s="2">
        <v>3.0</v>
      </c>
      <c r="V16" s="2">
        <v>3.0</v>
      </c>
      <c r="W16" s="2">
        <v>3.0</v>
      </c>
      <c r="X16" s="2">
        <v>3.0</v>
      </c>
      <c r="Y16" s="2">
        <v>1.0</v>
      </c>
      <c r="Z16" s="2">
        <v>1.0</v>
      </c>
      <c r="AA16" s="2">
        <v>3.0</v>
      </c>
      <c r="AB16" s="2">
        <v>3.0</v>
      </c>
      <c r="AC16" s="2">
        <v>2.0</v>
      </c>
      <c r="AD16" s="2">
        <v>2.0</v>
      </c>
      <c r="AE16" s="2">
        <v>1.0</v>
      </c>
      <c r="AF16" s="2">
        <v>1.0</v>
      </c>
      <c r="AG16" s="2">
        <v>3.0</v>
      </c>
      <c r="AH16" s="2">
        <v>3.0</v>
      </c>
      <c r="AI16" s="2">
        <v>2.0</v>
      </c>
      <c r="AJ16" s="2">
        <v>2.0</v>
      </c>
      <c r="AK16" s="2">
        <v>1.0</v>
      </c>
      <c r="AL16" s="2">
        <v>1.0</v>
      </c>
      <c r="AM16" s="2">
        <v>3.0</v>
      </c>
      <c r="AN16" s="2">
        <v>2.0</v>
      </c>
      <c r="AO16" s="2">
        <v>3.0</v>
      </c>
      <c r="AP16" s="2">
        <v>2.0</v>
      </c>
      <c r="AQ16" s="2">
        <v>1.0</v>
      </c>
      <c r="AR16" s="2">
        <v>1.0</v>
      </c>
      <c r="AS16" s="2">
        <v>2.0</v>
      </c>
      <c r="AT16" s="2">
        <v>1.0</v>
      </c>
      <c r="AU16" s="2">
        <v>2.0</v>
      </c>
      <c r="AV16" s="2">
        <v>2.0</v>
      </c>
      <c r="AW16" s="2">
        <v>1.0</v>
      </c>
      <c r="AX16" s="2">
        <v>1.0</v>
      </c>
      <c r="AY16" s="2">
        <v>3.0</v>
      </c>
      <c r="AZ16" s="2">
        <v>3.0</v>
      </c>
      <c r="BA16" s="2">
        <v>1.0</v>
      </c>
      <c r="BB16" s="2">
        <v>2.0</v>
      </c>
      <c r="BC16" s="2">
        <v>1.0</v>
      </c>
      <c r="BD16" s="2">
        <v>1.0</v>
      </c>
      <c r="BE16" s="2">
        <v>3.0</v>
      </c>
      <c r="BF16" s="2">
        <v>2.0</v>
      </c>
      <c r="BG16" s="2">
        <v>3.0</v>
      </c>
      <c r="BH16" s="2">
        <v>3.0</v>
      </c>
      <c r="BI16" s="2">
        <v>2.0</v>
      </c>
      <c r="BJ16" s="2">
        <v>2.0</v>
      </c>
    </row>
    <row r="17">
      <c r="A17" s="1">
        <v>43390.709617581015</v>
      </c>
      <c r="B17" s="2" t="s">
        <v>78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43390.72159107639</v>
      </c>
      <c r="B18" s="2" t="s">
        <v>79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43390.722990173614</v>
      </c>
      <c r="B19" s="2" t="s">
        <v>80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2.0</v>
      </c>
      <c r="AJ19" s="2">
        <v>3.0</v>
      </c>
      <c r="AK19" s="2">
        <v>2.0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2.0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3.0</v>
      </c>
      <c r="BA19" s="2">
        <v>3.0</v>
      </c>
      <c r="BB19" s="2">
        <v>2.0</v>
      </c>
      <c r="BC19" s="2">
        <v>3.0</v>
      </c>
      <c r="BD19" s="2">
        <v>2.0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3.0</v>
      </c>
    </row>
    <row r="20">
      <c r="A20" s="1">
        <v>43390.7272003588</v>
      </c>
      <c r="B20" s="2" t="s">
        <v>81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2.0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2.0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2.0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2.0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</row>
    <row r="21">
      <c r="A21" s="1">
        <v>43390.793435381944</v>
      </c>
      <c r="B21" s="2" t="s">
        <v>82</v>
      </c>
      <c r="C21" s="2">
        <v>3.0</v>
      </c>
      <c r="D21" s="2">
        <v>2.0</v>
      </c>
      <c r="E21" s="2">
        <v>2.0</v>
      </c>
      <c r="F21" s="2">
        <v>3.0</v>
      </c>
      <c r="G21" s="2">
        <v>2.0</v>
      </c>
      <c r="H21" s="2">
        <v>2.0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2.0</v>
      </c>
      <c r="R21" s="2">
        <v>3.0</v>
      </c>
      <c r="S21" s="2">
        <v>2.0</v>
      </c>
      <c r="T21" s="2">
        <v>1.0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2.0</v>
      </c>
      <c r="AA21" s="2">
        <v>3.0</v>
      </c>
      <c r="AB21" s="2">
        <v>2.0</v>
      </c>
      <c r="AC21" s="2">
        <v>2.0</v>
      </c>
      <c r="AD21" s="2">
        <v>3.0</v>
      </c>
      <c r="AE21" s="2">
        <v>2.0</v>
      </c>
      <c r="AF21" s="2">
        <v>1.0</v>
      </c>
      <c r="AG21" s="2">
        <v>3.0</v>
      </c>
      <c r="AH21" s="2">
        <v>3.0</v>
      </c>
      <c r="AI21" s="2">
        <v>2.0</v>
      </c>
      <c r="AJ21" s="2">
        <v>3.0</v>
      </c>
      <c r="AK21" s="2">
        <v>2.0</v>
      </c>
      <c r="AL21" s="2">
        <v>2.0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2.0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2.0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2.0</v>
      </c>
      <c r="BE21" s="2">
        <v>3.0</v>
      </c>
      <c r="BF21" s="2">
        <v>3.0</v>
      </c>
      <c r="BG21" s="2">
        <v>3.0</v>
      </c>
      <c r="BH21" s="2">
        <v>3.0</v>
      </c>
      <c r="BI21" s="2">
        <v>3.0</v>
      </c>
      <c r="BJ21" s="2">
        <v>2.0</v>
      </c>
    </row>
    <row r="22">
      <c r="A22" s="1">
        <v>43390.80261121527</v>
      </c>
      <c r="B22" s="2" t="s">
        <v>83</v>
      </c>
      <c r="C22" s="2">
        <v>3.0</v>
      </c>
      <c r="D22" s="2">
        <v>3.0</v>
      </c>
      <c r="E22" s="2">
        <v>3.0</v>
      </c>
      <c r="F22" s="2">
        <v>3.0</v>
      </c>
      <c r="G22" s="2">
        <v>3.0</v>
      </c>
      <c r="H22" s="2">
        <v>2.0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2">
        <v>3.0</v>
      </c>
      <c r="S22" s="2">
        <v>3.0</v>
      </c>
      <c r="T22" s="2">
        <v>2.0</v>
      </c>
      <c r="U22" s="2">
        <v>3.0</v>
      </c>
      <c r="V22" s="2">
        <v>3.0</v>
      </c>
      <c r="W22" s="2">
        <v>3.0</v>
      </c>
      <c r="X22" s="2">
        <v>3.0</v>
      </c>
      <c r="Y22" s="2">
        <v>3.0</v>
      </c>
      <c r="Z22" s="2">
        <v>2.0</v>
      </c>
      <c r="AA22" s="2">
        <v>3.0</v>
      </c>
      <c r="AB22" s="2">
        <v>3.0</v>
      </c>
      <c r="AC22" s="2">
        <v>3.0</v>
      </c>
      <c r="AD22" s="2">
        <v>3.0</v>
      </c>
      <c r="AE22" s="2">
        <v>3.0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2.0</v>
      </c>
      <c r="AM22" s="2">
        <v>3.0</v>
      </c>
      <c r="AN22" s="2">
        <v>3.0</v>
      </c>
      <c r="AO22" s="2">
        <v>3.0</v>
      </c>
      <c r="AP22" s="2">
        <v>3.0</v>
      </c>
      <c r="AQ22" s="2">
        <v>3.0</v>
      </c>
      <c r="AR22" s="2">
        <v>2.0</v>
      </c>
      <c r="AS22" s="2">
        <v>3.0</v>
      </c>
      <c r="AT22" s="2">
        <v>3.0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</row>
    <row r="23">
      <c r="A23" s="1">
        <v>43390.83458363426</v>
      </c>
      <c r="B23" s="2" t="s">
        <v>84</v>
      </c>
      <c r="C23" s="2">
        <v>1.0</v>
      </c>
      <c r="D23" s="2">
        <v>2.0</v>
      </c>
      <c r="E23" s="2">
        <v>2.0</v>
      </c>
      <c r="F23" s="2">
        <v>2.0</v>
      </c>
      <c r="G23" s="2">
        <v>2.0</v>
      </c>
      <c r="H23" s="2">
        <v>2.0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1.0</v>
      </c>
      <c r="P23" s="2">
        <v>3.0</v>
      </c>
      <c r="Q23" s="2">
        <v>2.0</v>
      </c>
      <c r="R23" s="2">
        <v>3.0</v>
      </c>
      <c r="S23" s="2">
        <v>2.0</v>
      </c>
      <c r="T23" s="2">
        <v>1.0</v>
      </c>
      <c r="U23" s="2">
        <v>2.0</v>
      </c>
      <c r="V23" s="2">
        <v>2.0</v>
      </c>
      <c r="W23" s="2">
        <v>2.0</v>
      </c>
      <c r="X23" s="2">
        <v>3.0</v>
      </c>
      <c r="Y23" s="2">
        <v>2.0</v>
      </c>
      <c r="Z23" s="2">
        <v>2.0</v>
      </c>
      <c r="AA23" s="2">
        <v>2.0</v>
      </c>
      <c r="AB23" s="2">
        <v>2.0</v>
      </c>
      <c r="AC23" s="2">
        <v>2.0</v>
      </c>
      <c r="AD23" s="2">
        <v>1.0</v>
      </c>
      <c r="AE23" s="2">
        <v>2.0</v>
      </c>
      <c r="AF23" s="2">
        <v>2.0</v>
      </c>
      <c r="AG23" s="2">
        <v>3.0</v>
      </c>
      <c r="AH23" s="2">
        <v>3.0</v>
      </c>
      <c r="AI23" s="2">
        <v>2.0</v>
      </c>
      <c r="AJ23" s="2">
        <v>1.0</v>
      </c>
      <c r="AK23" s="2">
        <v>1.0</v>
      </c>
      <c r="AL23" s="2">
        <v>1.0</v>
      </c>
      <c r="AM23" s="2">
        <v>3.0</v>
      </c>
      <c r="AN23" s="2">
        <v>3.0</v>
      </c>
      <c r="AO23" s="2">
        <v>3.0</v>
      </c>
      <c r="AP23" s="2">
        <v>3.0</v>
      </c>
      <c r="AQ23" s="2">
        <v>2.0</v>
      </c>
      <c r="AR23" s="2">
        <v>1.0</v>
      </c>
      <c r="AS23" s="2">
        <v>1.0</v>
      </c>
      <c r="AT23" s="2">
        <v>2.0</v>
      </c>
      <c r="AU23" s="2">
        <v>2.0</v>
      </c>
      <c r="AV23" s="2">
        <v>1.0</v>
      </c>
      <c r="AW23" s="2">
        <v>2.0</v>
      </c>
      <c r="AX23" s="2">
        <v>2.0</v>
      </c>
      <c r="AY23" s="2">
        <v>1.0</v>
      </c>
      <c r="AZ23" s="2">
        <v>3.0</v>
      </c>
      <c r="BA23" s="2">
        <v>3.0</v>
      </c>
      <c r="BB23" s="2">
        <v>1.0</v>
      </c>
      <c r="BC23" s="2">
        <v>3.0</v>
      </c>
      <c r="BD23" s="2">
        <v>1.0</v>
      </c>
      <c r="BE23" s="2">
        <v>2.0</v>
      </c>
      <c r="BF23" s="2">
        <v>1.0</v>
      </c>
      <c r="BG23" s="2">
        <v>2.0</v>
      </c>
      <c r="BH23" s="2">
        <v>3.0</v>
      </c>
      <c r="BI23" s="2">
        <v>2.0</v>
      </c>
      <c r="BJ23" s="2">
        <v>1.0</v>
      </c>
    </row>
    <row r="24">
      <c r="A24" s="1">
        <v>43390.898608159725</v>
      </c>
      <c r="B24" s="2" t="s">
        <v>85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43390.97549736111</v>
      </c>
      <c r="B25" s="2" t="s">
        <v>86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2.0</v>
      </c>
      <c r="Z25" s="2">
        <v>3.0</v>
      </c>
      <c r="AA25" s="2">
        <v>3.0</v>
      </c>
      <c r="AB25" s="2">
        <v>3.0</v>
      </c>
      <c r="AC25" s="2">
        <v>3.0</v>
      </c>
      <c r="AD25" s="2">
        <v>2.0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2.0</v>
      </c>
      <c r="AK25" s="2">
        <v>2.0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2.0</v>
      </c>
      <c r="AR25" s="2">
        <v>3.0</v>
      </c>
      <c r="AS25" s="2">
        <v>3.0</v>
      </c>
      <c r="AT25" s="2">
        <v>3.0</v>
      </c>
      <c r="AU25" s="2">
        <v>3.0</v>
      </c>
      <c r="AV25" s="2">
        <v>2.0</v>
      </c>
      <c r="AW25" s="2">
        <v>2.0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2.0</v>
      </c>
      <c r="BJ25" s="2">
        <v>3.0</v>
      </c>
    </row>
    <row r="26">
      <c r="A26" s="1">
        <v>43391.43979870371</v>
      </c>
      <c r="B26" s="2" t="s">
        <v>87</v>
      </c>
      <c r="C26" s="2">
        <v>3.0</v>
      </c>
      <c r="D26" s="2">
        <v>2.0</v>
      </c>
      <c r="E26" s="2">
        <v>2.0</v>
      </c>
      <c r="F26" s="2">
        <v>3.0</v>
      </c>
      <c r="G26" s="2">
        <v>2.0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2.0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1.0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2.0</v>
      </c>
      <c r="AU26" s="2">
        <v>2.0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</row>
    <row r="27">
      <c r="A27" s="1">
        <v>43391.51224609953</v>
      </c>
      <c r="B27" s="2" t="s">
        <v>88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43391.54507136574</v>
      </c>
      <c r="B28" s="2" t="s">
        <v>89</v>
      </c>
      <c r="C28" s="2">
        <v>3.0</v>
      </c>
      <c r="D28" s="2">
        <v>3.0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</row>
    <row r="29">
      <c r="A29" s="1">
        <v>43391.55703136574</v>
      </c>
      <c r="B29" s="2" t="s">
        <v>90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3.0</v>
      </c>
      <c r="BB29" s="2">
        <v>3.0</v>
      </c>
      <c r="BC29" s="2">
        <v>3.0</v>
      </c>
      <c r="BD29" s="2">
        <v>3.0</v>
      </c>
      <c r="BE29" s="2">
        <v>3.0</v>
      </c>
      <c r="BF29" s="2">
        <v>3.0</v>
      </c>
      <c r="BG29" s="2">
        <v>3.0</v>
      </c>
      <c r="BH29" s="2">
        <v>3.0</v>
      </c>
      <c r="BI29" s="2">
        <v>3.0</v>
      </c>
      <c r="BJ29" s="2">
        <v>3.0</v>
      </c>
    </row>
    <row r="30">
      <c r="A30" s="1">
        <v>43391.60313537037</v>
      </c>
      <c r="B30" s="2" t="s">
        <v>91</v>
      </c>
      <c r="C30" s="2">
        <v>3.0</v>
      </c>
      <c r="D30" s="2">
        <v>3.0</v>
      </c>
      <c r="E30" s="2">
        <v>2.0</v>
      </c>
      <c r="F30" s="2">
        <v>3.0</v>
      </c>
      <c r="G30" s="2">
        <v>2.0</v>
      </c>
      <c r="H30" s="2">
        <v>2.0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2.0</v>
      </c>
      <c r="U30" s="2">
        <v>3.0</v>
      </c>
      <c r="V30" s="2">
        <v>3.0</v>
      </c>
      <c r="W30" s="2">
        <v>2.0</v>
      </c>
      <c r="X30" s="2">
        <v>3.0</v>
      </c>
      <c r="Y30" s="2">
        <v>2.0</v>
      </c>
      <c r="Z30" s="2">
        <v>2.0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2.0</v>
      </c>
      <c r="AX30" s="2">
        <v>2.0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43391.60825444444</v>
      </c>
      <c r="B31" s="2" t="s">
        <v>92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2.0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2.0</v>
      </c>
      <c r="U31" s="2">
        <v>3.0</v>
      </c>
      <c r="V31" s="2">
        <v>3.0</v>
      </c>
      <c r="W31" s="2">
        <v>3.0</v>
      </c>
      <c r="X31" s="2">
        <v>3.0</v>
      </c>
      <c r="Y31" s="2">
        <v>2.0</v>
      </c>
      <c r="Z31" s="2">
        <v>2.0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2.0</v>
      </c>
      <c r="AG31" s="2">
        <v>3.0</v>
      </c>
      <c r="AH31" s="2">
        <v>3.0</v>
      </c>
      <c r="AI31" s="2">
        <v>3.0</v>
      </c>
      <c r="AJ31" s="2">
        <v>2.0</v>
      </c>
      <c r="AK31" s="2">
        <v>3.0</v>
      </c>
      <c r="AL31" s="2">
        <v>2.0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2.0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2.0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2.0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2.0</v>
      </c>
    </row>
    <row r="32">
      <c r="A32" s="1">
        <v>43391.69711097222</v>
      </c>
      <c r="B32" s="2" t="s">
        <v>93</v>
      </c>
      <c r="C32" s="2">
        <v>3.0</v>
      </c>
      <c r="D32" s="2">
        <v>3.0</v>
      </c>
      <c r="E32" s="2">
        <v>3.0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3.0</v>
      </c>
      <c r="BB32" s="2">
        <v>3.0</v>
      </c>
      <c r="BC32" s="2">
        <v>3.0</v>
      </c>
      <c r="BD32" s="2">
        <v>3.0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43391.78106956018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43391.810612245376</v>
      </c>
      <c r="B34" s="2" t="s">
        <v>95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2.0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2.0</v>
      </c>
      <c r="T34" s="2">
        <v>1.0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43391.81884584491</v>
      </c>
      <c r="B35" s="2" t="s">
        <v>96</v>
      </c>
      <c r="C35" s="2">
        <v>2.0</v>
      </c>
      <c r="D35" s="2">
        <v>2.0</v>
      </c>
      <c r="E35" s="2">
        <v>2.0</v>
      </c>
      <c r="F35" s="2">
        <v>3.0</v>
      </c>
      <c r="G35" s="2">
        <v>2.0</v>
      </c>
      <c r="H35" s="2">
        <v>2.0</v>
      </c>
      <c r="I35" s="2">
        <v>3.0</v>
      </c>
      <c r="J35" s="2">
        <v>3.0</v>
      </c>
      <c r="K35" s="2">
        <v>2.0</v>
      </c>
      <c r="L35" s="2">
        <v>3.0</v>
      </c>
      <c r="M35" s="2">
        <v>2.0</v>
      </c>
      <c r="N35" s="2">
        <v>3.0</v>
      </c>
      <c r="O35" s="2">
        <v>3.0</v>
      </c>
      <c r="P35" s="2">
        <v>3.0</v>
      </c>
      <c r="Q35" s="2">
        <v>2.0</v>
      </c>
      <c r="R35" s="2">
        <v>3.0</v>
      </c>
      <c r="S35" s="2">
        <v>2.0</v>
      </c>
      <c r="T35" s="2">
        <v>2.0</v>
      </c>
      <c r="U35" s="2">
        <v>3.0</v>
      </c>
      <c r="V35" s="2">
        <v>2.0</v>
      </c>
      <c r="W35" s="2">
        <v>2.0</v>
      </c>
      <c r="X35" s="2">
        <v>3.0</v>
      </c>
      <c r="Y35" s="2">
        <v>2.0</v>
      </c>
      <c r="Z35" s="2">
        <v>2.0</v>
      </c>
      <c r="AA35" s="2">
        <v>2.0</v>
      </c>
      <c r="AB35" s="2">
        <v>2.0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2.0</v>
      </c>
      <c r="AL35" s="2">
        <v>2.0</v>
      </c>
      <c r="AM35" s="2">
        <v>3.0</v>
      </c>
      <c r="AN35" s="2">
        <v>2.0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2.0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43391.82222453704</v>
      </c>
      <c r="B36" s="2" t="s">
        <v>97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43391.84732071759</v>
      </c>
      <c r="B37" s="2" t="s">
        <v>98</v>
      </c>
      <c r="C37" s="2">
        <v>3.0</v>
      </c>
      <c r="D37" s="2">
        <v>2.0</v>
      </c>
      <c r="E37" s="2">
        <v>2.0</v>
      </c>
      <c r="F37" s="2">
        <v>2.0</v>
      </c>
      <c r="G37" s="2">
        <v>2.0</v>
      </c>
      <c r="H37" s="2">
        <v>2.0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2.0</v>
      </c>
      <c r="Q37" s="2">
        <v>2.0</v>
      </c>
      <c r="R37" s="2">
        <v>2.0</v>
      </c>
      <c r="S37" s="2">
        <v>1.0</v>
      </c>
      <c r="T37" s="2">
        <v>3.0</v>
      </c>
      <c r="U37" s="2">
        <v>3.0</v>
      </c>
      <c r="V37" s="2">
        <v>2.0</v>
      </c>
      <c r="W37" s="2">
        <v>2.0</v>
      </c>
      <c r="X37" s="2">
        <v>2.0</v>
      </c>
      <c r="Y37" s="2">
        <v>2.0</v>
      </c>
      <c r="Z37" s="2">
        <v>2.0</v>
      </c>
      <c r="AA37" s="2">
        <v>2.0</v>
      </c>
      <c r="AB37" s="2">
        <v>2.0</v>
      </c>
      <c r="AC37" s="2">
        <v>2.0</v>
      </c>
      <c r="AD37" s="2">
        <v>2.0</v>
      </c>
      <c r="AE37" s="2">
        <v>3.0</v>
      </c>
      <c r="AF37" s="2">
        <v>2.0</v>
      </c>
      <c r="AG37" s="2">
        <v>3.0</v>
      </c>
      <c r="AH37" s="2">
        <v>3.0</v>
      </c>
      <c r="AI37" s="2">
        <v>2.0</v>
      </c>
      <c r="AJ37" s="2">
        <v>2.0</v>
      </c>
      <c r="AK37" s="2">
        <v>2.0</v>
      </c>
      <c r="AL37" s="2">
        <v>2.0</v>
      </c>
      <c r="AM37" s="2">
        <v>3.0</v>
      </c>
      <c r="AN37" s="2">
        <v>2.0</v>
      </c>
      <c r="AO37" s="2">
        <v>3.0</v>
      </c>
      <c r="AP37" s="2">
        <v>2.0</v>
      </c>
      <c r="AQ37" s="2">
        <v>2.0</v>
      </c>
      <c r="AR37" s="2">
        <v>2.0</v>
      </c>
      <c r="AS37" s="2">
        <v>3.0</v>
      </c>
      <c r="AT37" s="2">
        <v>2.0</v>
      </c>
      <c r="AU37" s="2">
        <v>2.0</v>
      </c>
      <c r="AV37" s="2">
        <v>2.0</v>
      </c>
      <c r="AW37" s="2">
        <v>2.0</v>
      </c>
      <c r="AX37" s="2">
        <v>2.0</v>
      </c>
      <c r="AY37" s="2">
        <v>3.0</v>
      </c>
      <c r="AZ37" s="2">
        <v>2.0</v>
      </c>
      <c r="BA37" s="2">
        <v>2.0</v>
      </c>
      <c r="BB37" s="2">
        <v>2.0</v>
      </c>
      <c r="BC37" s="2">
        <v>2.0</v>
      </c>
      <c r="BD37" s="2">
        <v>2.0</v>
      </c>
      <c r="BE37" s="2">
        <v>3.0</v>
      </c>
      <c r="BF37" s="2">
        <v>2.0</v>
      </c>
      <c r="BG37" s="2">
        <v>3.0</v>
      </c>
      <c r="BH37" s="2">
        <v>3.0</v>
      </c>
      <c r="BI37" s="2">
        <v>3.0</v>
      </c>
      <c r="BJ37" s="2">
        <v>3.0</v>
      </c>
    </row>
    <row r="38">
      <c r="A38" s="1">
        <v>43391.86254869213</v>
      </c>
      <c r="B38" s="2" t="s">
        <v>99</v>
      </c>
      <c r="C38" s="2">
        <v>3.0</v>
      </c>
      <c r="D38" s="2">
        <v>3.0</v>
      </c>
      <c r="E38" s="2">
        <v>3.0</v>
      </c>
      <c r="F38" s="2">
        <v>3.0</v>
      </c>
      <c r="G38" s="2">
        <v>3.0</v>
      </c>
      <c r="H38" s="2">
        <v>3.0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3.0</v>
      </c>
      <c r="Q38" s="2">
        <v>2.0</v>
      </c>
      <c r="R38" s="2">
        <v>3.0</v>
      </c>
      <c r="S38" s="2">
        <v>2.0</v>
      </c>
      <c r="T38" s="2">
        <v>3.0</v>
      </c>
      <c r="U38" s="2">
        <v>3.0</v>
      </c>
      <c r="V38" s="2">
        <v>3.0</v>
      </c>
      <c r="W38" s="2">
        <v>3.0</v>
      </c>
      <c r="X38" s="2">
        <v>3.0</v>
      </c>
      <c r="Y38" s="2">
        <v>3.0</v>
      </c>
      <c r="Z38" s="2">
        <v>3.0</v>
      </c>
      <c r="AA38" s="2">
        <v>3.0</v>
      </c>
      <c r="AB38" s="2">
        <v>3.0</v>
      </c>
      <c r="AC38" s="2">
        <v>3.0</v>
      </c>
      <c r="AD38" s="2">
        <v>3.0</v>
      </c>
      <c r="AE38" s="2">
        <v>3.0</v>
      </c>
      <c r="AF38" s="2">
        <v>3.0</v>
      </c>
      <c r="AG38" s="2">
        <v>3.0</v>
      </c>
      <c r="AH38" s="2">
        <v>2.0</v>
      </c>
      <c r="AI38" s="2">
        <v>3.0</v>
      </c>
      <c r="AJ38" s="2">
        <v>2.0</v>
      </c>
      <c r="AK38" s="2">
        <v>3.0</v>
      </c>
      <c r="AL38" s="2">
        <v>3.0</v>
      </c>
      <c r="AM38" s="2">
        <v>3.0</v>
      </c>
      <c r="AN38" s="2">
        <v>3.0</v>
      </c>
      <c r="AO38" s="2">
        <v>3.0</v>
      </c>
      <c r="AP38" s="2">
        <v>2.0</v>
      </c>
      <c r="AQ38" s="2">
        <v>3.0</v>
      </c>
      <c r="AR38" s="2">
        <v>3.0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3.0</v>
      </c>
      <c r="AY38" s="2">
        <v>3.0</v>
      </c>
      <c r="AZ38" s="2">
        <v>3.0</v>
      </c>
      <c r="BA38" s="2">
        <v>3.0</v>
      </c>
      <c r="BB38" s="2">
        <v>3.0</v>
      </c>
      <c r="BC38" s="2">
        <v>3.0</v>
      </c>
      <c r="BD38" s="2">
        <v>3.0</v>
      </c>
      <c r="BE38" s="2">
        <v>3.0</v>
      </c>
      <c r="BF38" s="2">
        <v>3.0</v>
      </c>
      <c r="BG38" s="2">
        <v>3.0</v>
      </c>
      <c r="BH38" s="2">
        <v>3.0</v>
      </c>
      <c r="BI38" s="2">
        <v>3.0</v>
      </c>
      <c r="BJ38" s="2">
        <v>3.0</v>
      </c>
    </row>
    <row r="39">
      <c r="A39" s="1">
        <v>43391.90550366898</v>
      </c>
      <c r="B39" s="2" t="s">
        <v>100</v>
      </c>
      <c r="C39" s="2">
        <v>1.0</v>
      </c>
      <c r="D39" s="2">
        <v>2.0</v>
      </c>
      <c r="E39" s="2">
        <v>1.0</v>
      </c>
      <c r="F39" s="2">
        <v>2.0</v>
      </c>
      <c r="G39" s="2">
        <v>2.0</v>
      </c>
      <c r="H39" s="2">
        <v>2.0</v>
      </c>
      <c r="I39" s="2">
        <v>2.0</v>
      </c>
      <c r="J39" s="2">
        <v>3.0</v>
      </c>
      <c r="K39" s="2">
        <v>2.0</v>
      </c>
      <c r="L39" s="2">
        <v>3.0</v>
      </c>
      <c r="M39" s="2">
        <v>2.0</v>
      </c>
      <c r="N39" s="2">
        <v>2.0</v>
      </c>
      <c r="O39" s="2">
        <v>2.0</v>
      </c>
      <c r="P39" s="2">
        <v>2.0</v>
      </c>
      <c r="Q39" s="2">
        <v>1.0</v>
      </c>
      <c r="R39" s="2">
        <v>2.0</v>
      </c>
      <c r="S39" s="2">
        <v>1.0</v>
      </c>
      <c r="T39" s="2">
        <v>2.0</v>
      </c>
      <c r="U39" s="2">
        <v>2.0</v>
      </c>
      <c r="V39" s="2">
        <v>2.0</v>
      </c>
      <c r="W39" s="2">
        <v>2.0</v>
      </c>
      <c r="X39" s="2">
        <v>2.0</v>
      </c>
      <c r="Y39" s="2">
        <v>2.0</v>
      </c>
      <c r="Z39" s="2">
        <v>2.0</v>
      </c>
      <c r="AA39" s="2">
        <v>2.0</v>
      </c>
      <c r="AB39" s="2">
        <v>2.0</v>
      </c>
      <c r="AC39" s="2">
        <v>2.0</v>
      </c>
      <c r="AD39" s="2">
        <v>2.0</v>
      </c>
      <c r="AE39" s="2">
        <v>3.0</v>
      </c>
      <c r="AF39" s="2">
        <v>2.0</v>
      </c>
      <c r="AG39" s="2">
        <v>2.0</v>
      </c>
      <c r="AH39" s="2">
        <v>2.0</v>
      </c>
      <c r="AI39" s="2">
        <v>2.0</v>
      </c>
      <c r="AJ39" s="2">
        <v>2.0</v>
      </c>
      <c r="AK39" s="2">
        <v>1.0</v>
      </c>
      <c r="AL39" s="2">
        <v>2.0</v>
      </c>
      <c r="AM39" s="2">
        <v>2.0</v>
      </c>
      <c r="AN39" s="2">
        <v>2.0</v>
      </c>
      <c r="AO39" s="2">
        <v>3.0</v>
      </c>
      <c r="AP39" s="2">
        <v>3.0</v>
      </c>
      <c r="AQ39" s="2">
        <v>1.0</v>
      </c>
      <c r="AR39" s="2">
        <v>3.0</v>
      </c>
      <c r="AS39" s="2">
        <v>2.0</v>
      </c>
      <c r="AT39" s="2">
        <v>2.0</v>
      </c>
      <c r="AU39" s="2">
        <v>2.0</v>
      </c>
      <c r="AV39" s="2">
        <v>2.0</v>
      </c>
      <c r="AW39" s="2">
        <v>3.0</v>
      </c>
      <c r="AX39" s="2">
        <v>2.0</v>
      </c>
      <c r="AY39" s="2">
        <v>2.0</v>
      </c>
      <c r="AZ39" s="2">
        <v>1.0</v>
      </c>
      <c r="BA39" s="2">
        <v>1.0</v>
      </c>
      <c r="BB39" s="2">
        <v>1.0</v>
      </c>
      <c r="BC39" s="2">
        <v>1.0</v>
      </c>
      <c r="BD39" s="2">
        <v>2.0</v>
      </c>
      <c r="BE39" s="2">
        <v>3.0</v>
      </c>
      <c r="BF39" s="2">
        <v>2.0</v>
      </c>
      <c r="BG39" s="2">
        <v>3.0</v>
      </c>
      <c r="BH39" s="2">
        <v>3.0</v>
      </c>
      <c r="BI39" s="2">
        <v>3.0</v>
      </c>
      <c r="BJ39" s="2">
        <v>2.0</v>
      </c>
    </row>
    <row r="40">
      <c r="A40" s="1">
        <v>43391.92037054399</v>
      </c>
      <c r="B40" s="2" t="s">
        <v>101</v>
      </c>
      <c r="C40" s="2">
        <v>3.0</v>
      </c>
      <c r="D40" s="2">
        <v>2.0</v>
      </c>
      <c r="E40" s="2">
        <v>2.0</v>
      </c>
      <c r="F40" s="2">
        <v>3.0</v>
      </c>
      <c r="G40" s="2">
        <v>2.0</v>
      </c>
      <c r="H40" s="2">
        <v>2.0</v>
      </c>
      <c r="I40" s="2">
        <v>3.0</v>
      </c>
      <c r="J40" s="2">
        <v>3.0</v>
      </c>
      <c r="K40" s="2">
        <v>2.0</v>
      </c>
      <c r="L40" s="2">
        <v>3.0</v>
      </c>
      <c r="M40" s="2">
        <v>2.0</v>
      </c>
      <c r="N40" s="2">
        <v>2.0</v>
      </c>
      <c r="O40" s="2">
        <v>3.0</v>
      </c>
      <c r="P40" s="2">
        <v>3.0</v>
      </c>
      <c r="Q40" s="2">
        <v>2.0</v>
      </c>
      <c r="R40" s="2">
        <v>3.0</v>
      </c>
      <c r="S40" s="2">
        <v>2.0</v>
      </c>
      <c r="T40" s="2">
        <v>2.0</v>
      </c>
      <c r="U40" s="2">
        <v>3.0</v>
      </c>
      <c r="V40" s="2">
        <v>3.0</v>
      </c>
      <c r="W40" s="2">
        <v>1.0</v>
      </c>
      <c r="X40" s="2">
        <v>3.0</v>
      </c>
      <c r="Y40" s="2">
        <v>1.0</v>
      </c>
      <c r="Z40" s="2">
        <v>3.0</v>
      </c>
      <c r="AA40" s="2">
        <v>3.0</v>
      </c>
      <c r="AB40" s="2">
        <v>1.0</v>
      </c>
      <c r="AC40" s="2">
        <v>2.0</v>
      </c>
      <c r="AD40" s="2">
        <v>3.0</v>
      </c>
      <c r="AE40" s="2">
        <v>3.0</v>
      </c>
      <c r="AF40" s="2">
        <v>2.0</v>
      </c>
      <c r="AG40" s="2">
        <v>3.0</v>
      </c>
      <c r="AH40" s="2">
        <v>3.0</v>
      </c>
      <c r="AI40" s="2">
        <v>1.0</v>
      </c>
      <c r="AJ40" s="2">
        <v>2.0</v>
      </c>
      <c r="AK40" s="2">
        <v>2.0</v>
      </c>
      <c r="AL40" s="2">
        <v>2.0</v>
      </c>
      <c r="AM40" s="2">
        <v>3.0</v>
      </c>
      <c r="AN40" s="2">
        <v>2.0</v>
      </c>
      <c r="AO40" s="2">
        <v>2.0</v>
      </c>
      <c r="AP40" s="2">
        <v>3.0</v>
      </c>
      <c r="AQ40" s="2">
        <v>3.0</v>
      </c>
      <c r="AR40" s="2">
        <v>3.0</v>
      </c>
      <c r="AS40" s="2">
        <v>3.0</v>
      </c>
      <c r="AT40" s="2">
        <v>2.0</v>
      </c>
      <c r="AU40" s="2">
        <v>1.0</v>
      </c>
      <c r="AV40" s="2">
        <v>3.0</v>
      </c>
      <c r="AW40" s="2">
        <v>3.0</v>
      </c>
      <c r="AX40" s="2">
        <v>2.0</v>
      </c>
      <c r="AY40" s="2">
        <v>3.0</v>
      </c>
      <c r="AZ40" s="2">
        <v>2.0</v>
      </c>
      <c r="BA40" s="2">
        <v>1.0</v>
      </c>
      <c r="BB40" s="2">
        <v>2.0</v>
      </c>
      <c r="BC40" s="2">
        <v>3.0</v>
      </c>
      <c r="BD40" s="2">
        <v>2.0</v>
      </c>
      <c r="BE40" s="2">
        <v>3.0</v>
      </c>
      <c r="BF40" s="2">
        <v>1.0</v>
      </c>
      <c r="BG40" s="2">
        <v>2.0</v>
      </c>
      <c r="BH40" s="2">
        <v>3.0</v>
      </c>
      <c r="BI40" s="2">
        <v>2.0</v>
      </c>
      <c r="BJ40" s="2">
        <v>1.0</v>
      </c>
    </row>
    <row r="41">
      <c r="A41" s="1">
        <v>43392.88992324074</v>
      </c>
      <c r="B41" s="2" t="s">
        <v>102</v>
      </c>
      <c r="C41" s="2">
        <v>3.0</v>
      </c>
      <c r="D41" s="2">
        <v>2.0</v>
      </c>
      <c r="E41" s="2">
        <v>3.0</v>
      </c>
      <c r="F41" s="2">
        <v>2.0</v>
      </c>
      <c r="G41" s="2">
        <v>3.0</v>
      </c>
      <c r="H41" s="2">
        <v>2.0</v>
      </c>
      <c r="I41" s="2">
        <v>3.0</v>
      </c>
      <c r="J41" s="2">
        <v>2.0</v>
      </c>
      <c r="K41" s="2">
        <v>3.0</v>
      </c>
      <c r="L41" s="2">
        <v>2.0</v>
      </c>
      <c r="M41" s="2">
        <v>3.0</v>
      </c>
      <c r="N41" s="2">
        <v>3.0</v>
      </c>
      <c r="O41" s="2">
        <v>3.0</v>
      </c>
      <c r="P41" s="2">
        <v>3.0</v>
      </c>
      <c r="Q41" s="2">
        <v>2.0</v>
      </c>
      <c r="R41" s="2">
        <v>2.0</v>
      </c>
      <c r="S41" s="2">
        <v>3.0</v>
      </c>
      <c r="T41" s="2">
        <v>3.0</v>
      </c>
      <c r="U41" s="2">
        <v>3.0</v>
      </c>
      <c r="V41" s="2">
        <v>2.0</v>
      </c>
      <c r="W41" s="2">
        <v>2.0</v>
      </c>
      <c r="X41" s="2">
        <v>3.0</v>
      </c>
      <c r="Y41" s="2">
        <v>2.0</v>
      </c>
      <c r="Z41" s="2">
        <v>3.0</v>
      </c>
      <c r="AA41" s="2">
        <v>1.0</v>
      </c>
      <c r="AB41" s="2">
        <v>1.0</v>
      </c>
      <c r="AC41" s="2">
        <v>2.0</v>
      </c>
      <c r="AD41" s="2">
        <v>3.0</v>
      </c>
      <c r="AE41" s="2">
        <v>3.0</v>
      </c>
      <c r="AF41" s="2">
        <v>3.0</v>
      </c>
      <c r="AG41" s="2">
        <v>2.0</v>
      </c>
      <c r="AH41" s="2">
        <v>2.0</v>
      </c>
      <c r="AI41" s="2">
        <v>2.0</v>
      </c>
      <c r="AJ41" s="2">
        <v>2.0</v>
      </c>
      <c r="AK41" s="2">
        <v>2.0</v>
      </c>
      <c r="AL41" s="2">
        <v>2.0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1.0</v>
      </c>
      <c r="AZ41" s="2">
        <v>1.0</v>
      </c>
      <c r="BA41" s="2">
        <v>2.0</v>
      </c>
      <c r="BB41" s="2">
        <v>2.0</v>
      </c>
      <c r="BC41" s="2">
        <v>2.0</v>
      </c>
      <c r="BD41" s="2">
        <v>3.0</v>
      </c>
      <c r="BE41" s="2">
        <v>2.0</v>
      </c>
      <c r="BF41" s="2">
        <v>2.0</v>
      </c>
      <c r="BG41" s="2">
        <v>3.0</v>
      </c>
      <c r="BH41" s="2">
        <v>3.0</v>
      </c>
      <c r="BI41" s="2">
        <v>1.0</v>
      </c>
      <c r="BJ41" s="2">
        <v>1.0</v>
      </c>
    </row>
    <row r="42">
      <c r="A42" s="1">
        <v>43393.45462258102</v>
      </c>
      <c r="B42" s="2" t="s">
        <v>103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2.0</v>
      </c>
      <c r="I42" s="2">
        <v>2.0</v>
      </c>
      <c r="J42" s="2">
        <v>3.0</v>
      </c>
      <c r="K42" s="2">
        <v>3.0</v>
      </c>
      <c r="L42" s="2">
        <v>3.0</v>
      </c>
      <c r="M42" s="2">
        <v>3.0</v>
      </c>
      <c r="N42" s="2">
        <v>2.0</v>
      </c>
      <c r="O42" s="2">
        <v>3.0</v>
      </c>
      <c r="P42" s="2">
        <v>3.0</v>
      </c>
      <c r="Q42" s="2">
        <v>2.0</v>
      </c>
      <c r="R42" s="2">
        <v>3.0</v>
      </c>
      <c r="S42" s="2">
        <v>3.0</v>
      </c>
      <c r="T42" s="2">
        <v>2.0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2.0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2.0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2.0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43393.48957160879</v>
      </c>
      <c r="B43" s="2" t="s">
        <v>104</v>
      </c>
      <c r="C43" s="2">
        <v>2.0</v>
      </c>
      <c r="D43" s="2">
        <v>3.0</v>
      </c>
      <c r="E43" s="2">
        <v>3.0</v>
      </c>
      <c r="F43" s="2">
        <v>3.0</v>
      </c>
      <c r="G43" s="2">
        <v>3.0</v>
      </c>
      <c r="H43" s="2">
        <v>2.0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2.0</v>
      </c>
      <c r="O43" s="2">
        <v>2.0</v>
      </c>
      <c r="P43" s="2">
        <v>3.0</v>
      </c>
      <c r="Q43" s="2">
        <v>2.0</v>
      </c>
      <c r="R43" s="2">
        <v>3.0</v>
      </c>
      <c r="S43" s="2">
        <v>2.0</v>
      </c>
      <c r="T43" s="2">
        <v>2.0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2.0</v>
      </c>
      <c r="AB43" s="2">
        <v>2.0</v>
      </c>
      <c r="AC43" s="2">
        <v>3.0</v>
      </c>
      <c r="AD43" s="2">
        <v>3.0</v>
      </c>
      <c r="AE43" s="2">
        <v>3.0</v>
      </c>
      <c r="AF43" s="2">
        <v>2.0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2.0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2.0</v>
      </c>
      <c r="AS43" s="2">
        <v>2.0</v>
      </c>
      <c r="AT43" s="2">
        <v>2.0</v>
      </c>
      <c r="AU43" s="2">
        <v>3.0</v>
      </c>
      <c r="AV43" s="2">
        <v>3.0</v>
      </c>
      <c r="AW43" s="2">
        <v>3.0</v>
      </c>
      <c r="AX43" s="2">
        <v>2.0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2.0</v>
      </c>
      <c r="BE43" s="2">
        <v>2.0</v>
      </c>
      <c r="BF43" s="2">
        <v>2.0</v>
      </c>
      <c r="BG43" s="2">
        <v>3.0</v>
      </c>
      <c r="BH43" s="2">
        <v>3.0</v>
      </c>
      <c r="BI43" s="2">
        <v>2.0</v>
      </c>
      <c r="BJ43" s="2">
        <v>2.0</v>
      </c>
    </row>
    <row r="44">
      <c r="A44" s="1">
        <v>43393.5161734375</v>
      </c>
      <c r="B44" s="2" t="s">
        <v>105</v>
      </c>
      <c r="C44" s="2">
        <v>3.0</v>
      </c>
      <c r="D44" s="2">
        <v>3.0</v>
      </c>
      <c r="E44" s="2">
        <v>3.0</v>
      </c>
      <c r="F44" s="2">
        <v>3.0</v>
      </c>
      <c r="G44" s="2">
        <v>3.0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43393.57606990741</v>
      </c>
      <c r="B45" s="2" t="s">
        <v>106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3.0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</row>
    <row r="46">
      <c r="A46" s="1">
        <v>43393.67682644676</v>
      </c>
      <c r="B46" s="2" t="s">
        <v>107</v>
      </c>
      <c r="C46" s="2">
        <v>3.0</v>
      </c>
      <c r="D46" s="2">
        <v>3.0</v>
      </c>
      <c r="E46" s="2">
        <v>3.0</v>
      </c>
      <c r="F46" s="2">
        <v>2.0</v>
      </c>
      <c r="G46" s="2">
        <v>2.0</v>
      </c>
      <c r="H46" s="2">
        <v>2.0</v>
      </c>
      <c r="I46" s="2">
        <v>3.0</v>
      </c>
      <c r="J46" s="2">
        <v>3.0</v>
      </c>
      <c r="K46" s="2">
        <v>3.0</v>
      </c>
      <c r="L46" s="2">
        <v>2.0</v>
      </c>
      <c r="M46" s="2">
        <v>2.0</v>
      </c>
      <c r="N46" s="2">
        <v>2.0</v>
      </c>
      <c r="O46" s="2">
        <v>3.0</v>
      </c>
      <c r="P46" s="2">
        <v>3.0</v>
      </c>
      <c r="Q46" s="2">
        <v>2.0</v>
      </c>
      <c r="R46" s="2">
        <v>2.0</v>
      </c>
      <c r="S46" s="2">
        <v>3.0</v>
      </c>
      <c r="T46" s="2">
        <v>2.0</v>
      </c>
      <c r="U46" s="2">
        <v>2.0</v>
      </c>
      <c r="V46" s="2">
        <v>2.0</v>
      </c>
      <c r="W46" s="2">
        <v>2.0</v>
      </c>
      <c r="X46" s="2">
        <v>2.0</v>
      </c>
      <c r="Y46" s="2">
        <v>2.0</v>
      </c>
      <c r="Z46" s="2">
        <v>2.0</v>
      </c>
      <c r="AA46" s="2">
        <v>3.0</v>
      </c>
      <c r="AB46" s="2">
        <v>3.0</v>
      </c>
      <c r="AC46" s="2">
        <v>2.0</v>
      </c>
      <c r="AD46" s="2">
        <v>2.0</v>
      </c>
      <c r="AE46" s="2">
        <v>2.0</v>
      </c>
      <c r="AF46" s="2">
        <v>2.0</v>
      </c>
      <c r="AG46" s="2">
        <v>3.0</v>
      </c>
      <c r="AH46" s="2">
        <v>3.0</v>
      </c>
      <c r="AI46" s="2">
        <v>2.0</v>
      </c>
      <c r="AJ46" s="2">
        <v>2.0</v>
      </c>
      <c r="AK46" s="2">
        <v>2.0</v>
      </c>
      <c r="AL46" s="2">
        <v>2.0</v>
      </c>
      <c r="AM46" s="2">
        <v>2.0</v>
      </c>
      <c r="AN46" s="2">
        <v>2.0</v>
      </c>
      <c r="AO46" s="2">
        <v>2.0</v>
      </c>
      <c r="AP46" s="2">
        <v>2.0</v>
      </c>
      <c r="AQ46" s="2">
        <v>2.0</v>
      </c>
      <c r="AR46" s="2">
        <v>2.0</v>
      </c>
      <c r="AS46" s="2">
        <v>3.0</v>
      </c>
      <c r="AT46" s="2">
        <v>3.0</v>
      </c>
      <c r="AU46" s="2">
        <v>2.0</v>
      </c>
      <c r="AV46" s="2">
        <v>2.0</v>
      </c>
      <c r="AW46" s="2">
        <v>2.0</v>
      </c>
      <c r="AX46" s="2">
        <v>2.0</v>
      </c>
      <c r="AY46" s="2">
        <v>3.0</v>
      </c>
      <c r="AZ46" s="2">
        <v>3.0</v>
      </c>
      <c r="BA46" s="2">
        <v>2.0</v>
      </c>
      <c r="BB46" s="2">
        <v>2.0</v>
      </c>
      <c r="BC46" s="2">
        <v>3.0</v>
      </c>
      <c r="BD46" s="2">
        <v>2.0</v>
      </c>
      <c r="BE46" s="2">
        <v>2.0</v>
      </c>
      <c r="BF46" s="2">
        <v>2.0</v>
      </c>
      <c r="BG46" s="2">
        <v>2.0</v>
      </c>
      <c r="BH46" s="2">
        <v>2.0</v>
      </c>
      <c r="BI46" s="2">
        <v>2.0</v>
      </c>
      <c r="BJ46" s="2">
        <v>2.0</v>
      </c>
    </row>
    <row r="47">
      <c r="A47" s="1">
        <v>43393.69901481482</v>
      </c>
      <c r="B47" s="2" t="s">
        <v>108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43393.7810422801</v>
      </c>
      <c r="B48" s="2" t="s">
        <v>109</v>
      </c>
      <c r="C48" s="2">
        <v>2.0</v>
      </c>
      <c r="D48" s="2">
        <v>2.0</v>
      </c>
      <c r="E48" s="2">
        <v>2.0</v>
      </c>
      <c r="F48" s="2">
        <v>2.0</v>
      </c>
      <c r="G48" s="2">
        <v>3.0</v>
      </c>
      <c r="H48" s="2">
        <v>2.0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2.0</v>
      </c>
      <c r="P48" s="2">
        <v>2.0</v>
      </c>
      <c r="Q48" s="2">
        <v>2.0</v>
      </c>
      <c r="R48" s="2">
        <v>2.0</v>
      </c>
      <c r="S48" s="2">
        <v>2.0</v>
      </c>
      <c r="T48" s="2">
        <v>3.0</v>
      </c>
      <c r="U48" s="2">
        <v>3.0</v>
      </c>
      <c r="V48" s="2">
        <v>3.0</v>
      </c>
      <c r="W48" s="2">
        <v>3.0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3.0</v>
      </c>
      <c r="BG48" s="2">
        <v>3.0</v>
      </c>
      <c r="BH48" s="2">
        <v>3.0</v>
      </c>
      <c r="BI48" s="2">
        <v>3.0</v>
      </c>
      <c r="BJ48" s="2">
        <v>3.0</v>
      </c>
    </row>
    <row r="49">
      <c r="A49" s="1">
        <v>43393.87816828703</v>
      </c>
      <c r="B49" s="2" t="s">
        <v>110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43393.918479375</v>
      </c>
      <c r="B50" s="2" t="s">
        <v>111</v>
      </c>
      <c r="C50" s="2">
        <v>2.0</v>
      </c>
      <c r="D50" s="2">
        <v>3.0</v>
      </c>
      <c r="E50" s="2">
        <v>2.0</v>
      </c>
      <c r="F50" s="2">
        <v>3.0</v>
      </c>
      <c r="G50" s="2">
        <v>2.0</v>
      </c>
      <c r="H50" s="2">
        <v>3.0</v>
      </c>
      <c r="I50" s="2">
        <v>2.0</v>
      </c>
      <c r="J50" s="2">
        <v>3.0</v>
      </c>
      <c r="K50" s="2">
        <v>2.0</v>
      </c>
      <c r="L50" s="2">
        <v>3.0</v>
      </c>
      <c r="M50" s="2">
        <v>2.0</v>
      </c>
      <c r="N50" s="2">
        <v>3.0</v>
      </c>
      <c r="O50" s="2">
        <v>2.0</v>
      </c>
      <c r="P50" s="2">
        <v>3.0</v>
      </c>
      <c r="Q50" s="2">
        <v>2.0</v>
      </c>
      <c r="R50" s="2">
        <v>3.0</v>
      </c>
      <c r="S50" s="2">
        <v>3.0</v>
      </c>
      <c r="T50" s="2">
        <v>3.0</v>
      </c>
      <c r="U50" s="2">
        <v>2.0</v>
      </c>
      <c r="V50" s="2">
        <v>3.0</v>
      </c>
      <c r="W50" s="2">
        <v>2.0</v>
      </c>
      <c r="X50" s="2">
        <v>3.0</v>
      </c>
      <c r="Y50" s="2">
        <v>2.0</v>
      </c>
      <c r="Z50" s="2">
        <v>3.0</v>
      </c>
      <c r="AA50" s="2">
        <v>2.0</v>
      </c>
      <c r="AB50" s="2">
        <v>3.0</v>
      </c>
      <c r="AC50" s="2">
        <v>2.0</v>
      </c>
      <c r="AD50" s="2">
        <v>3.0</v>
      </c>
      <c r="AE50" s="2">
        <v>2.0</v>
      </c>
      <c r="AF50" s="2">
        <v>3.0</v>
      </c>
      <c r="AG50" s="2">
        <v>2.0</v>
      </c>
      <c r="AH50" s="2">
        <v>3.0</v>
      </c>
      <c r="AI50" s="2">
        <v>2.0</v>
      </c>
      <c r="AJ50" s="2">
        <v>3.0</v>
      </c>
      <c r="AK50" s="2">
        <v>2.0</v>
      </c>
      <c r="AL50" s="2">
        <v>3.0</v>
      </c>
      <c r="AM50" s="2">
        <v>2.0</v>
      </c>
      <c r="AN50" s="2">
        <v>3.0</v>
      </c>
      <c r="AO50" s="2">
        <v>2.0</v>
      </c>
      <c r="AP50" s="2">
        <v>3.0</v>
      </c>
      <c r="AQ50" s="2">
        <v>2.0</v>
      </c>
      <c r="AR50" s="2">
        <v>3.0</v>
      </c>
      <c r="AS50" s="2">
        <v>2.0</v>
      </c>
      <c r="AT50" s="2">
        <v>3.0</v>
      </c>
      <c r="AU50" s="2">
        <v>3.0</v>
      </c>
      <c r="AV50" s="2">
        <v>3.0</v>
      </c>
      <c r="AW50" s="2">
        <v>3.0</v>
      </c>
      <c r="AX50" s="2">
        <v>3.0</v>
      </c>
      <c r="AY50" s="2">
        <v>2.0</v>
      </c>
      <c r="AZ50" s="2">
        <v>3.0</v>
      </c>
      <c r="BA50" s="2">
        <v>2.0</v>
      </c>
      <c r="BB50" s="2">
        <v>3.0</v>
      </c>
      <c r="BC50" s="2">
        <v>3.0</v>
      </c>
      <c r="BD50" s="2">
        <v>3.0</v>
      </c>
      <c r="BE50" s="2">
        <v>2.0</v>
      </c>
      <c r="BF50" s="2">
        <v>3.0</v>
      </c>
      <c r="BG50" s="2">
        <v>2.0</v>
      </c>
      <c r="BH50" s="2">
        <v>3.0</v>
      </c>
      <c r="BI50" s="2">
        <v>3.0</v>
      </c>
      <c r="BJ50" s="2">
        <v>3.0</v>
      </c>
    </row>
    <row r="51">
      <c r="A51" s="1">
        <v>43394.433617118055</v>
      </c>
      <c r="B51" s="2" t="s">
        <v>112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</row>
    <row r="52">
      <c r="A52" s="1">
        <v>43394.43646571759</v>
      </c>
      <c r="B52" s="2" t="s">
        <v>113</v>
      </c>
      <c r="C52" s="2">
        <v>3.0</v>
      </c>
      <c r="D52" s="2">
        <v>3.0</v>
      </c>
      <c r="E52" s="2">
        <v>3.0</v>
      </c>
      <c r="F52" s="2">
        <v>3.0</v>
      </c>
      <c r="G52" s="2">
        <v>1.0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1.0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1.0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1.0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1.0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1.0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1.0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1.0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1.0</v>
      </c>
      <c r="BJ52" s="2">
        <v>3.0</v>
      </c>
    </row>
    <row r="53">
      <c r="A53" s="1">
        <v>43394.64345228009</v>
      </c>
      <c r="B53" s="2" t="s">
        <v>114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2.0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43395.68266472222</v>
      </c>
      <c r="B54" s="2" t="s">
        <v>115</v>
      </c>
      <c r="C54" s="2">
        <v>2.0</v>
      </c>
      <c r="D54" s="2">
        <v>2.0</v>
      </c>
      <c r="E54" s="2">
        <v>2.0</v>
      </c>
      <c r="F54" s="2">
        <v>2.0</v>
      </c>
      <c r="G54" s="2">
        <v>2.0</v>
      </c>
      <c r="H54" s="2">
        <v>2.0</v>
      </c>
      <c r="I54" s="2">
        <v>2.0</v>
      </c>
      <c r="J54" s="2">
        <v>2.0</v>
      </c>
      <c r="K54" s="2">
        <v>2.0</v>
      </c>
      <c r="L54" s="2">
        <v>2.0</v>
      </c>
      <c r="M54" s="2">
        <v>2.0</v>
      </c>
      <c r="N54" s="2">
        <v>2.0</v>
      </c>
      <c r="O54" s="2">
        <v>2.0</v>
      </c>
      <c r="P54" s="2">
        <v>2.0</v>
      </c>
      <c r="Q54" s="2">
        <v>2.0</v>
      </c>
      <c r="R54" s="2">
        <v>2.0</v>
      </c>
      <c r="S54" s="2">
        <v>2.0</v>
      </c>
      <c r="T54" s="2">
        <v>2.0</v>
      </c>
      <c r="U54" s="2">
        <v>2.0</v>
      </c>
      <c r="V54" s="2">
        <v>2.0</v>
      </c>
      <c r="W54" s="2">
        <v>2.0</v>
      </c>
      <c r="X54" s="2">
        <v>2.0</v>
      </c>
      <c r="Y54" s="2">
        <v>2.0</v>
      </c>
      <c r="Z54" s="2">
        <v>2.0</v>
      </c>
      <c r="AA54" s="2">
        <v>2.0</v>
      </c>
      <c r="AB54" s="2">
        <v>2.0</v>
      </c>
      <c r="AC54" s="2">
        <v>2.0</v>
      </c>
      <c r="AD54" s="2">
        <v>2.0</v>
      </c>
      <c r="AE54" s="2">
        <v>2.0</v>
      </c>
      <c r="AF54" s="2">
        <v>2.0</v>
      </c>
      <c r="AG54" s="2">
        <v>2.0</v>
      </c>
      <c r="AH54" s="2">
        <v>2.0</v>
      </c>
      <c r="AI54" s="2">
        <v>2.0</v>
      </c>
      <c r="AJ54" s="2">
        <v>2.0</v>
      </c>
      <c r="AK54" s="2">
        <v>2.0</v>
      </c>
      <c r="AL54" s="2">
        <v>2.0</v>
      </c>
      <c r="AM54" s="2">
        <v>2.0</v>
      </c>
      <c r="AN54" s="2">
        <v>2.0</v>
      </c>
      <c r="AO54" s="2">
        <v>2.0</v>
      </c>
      <c r="AP54" s="2">
        <v>2.0</v>
      </c>
      <c r="AQ54" s="2">
        <v>2.0</v>
      </c>
      <c r="AR54" s="2">
        <v>2.0</v>
      </c>
      <c r="AS54" s="2">
        <v>2.0</v>
      </c>
      <c r="AT54" s="2">
        <v>2.0</v>
      </c>
      <c r="AU54" s="2">
        <v>2.0</v>
      </c>
      <c r="AV54" s="2">
        <v>2.0</v>
      </c>
      <c r="AW54" s="2">
        <v>2.0</v>
      </c>
      <c r="AX54" s="2">
        <v>2.0</v>
      </c>
      <c r="AY54" s="2">
        <v>2.0</v>
      </c>
      <c r="AZ54" s="2">
        <v>2.0</v>
      </c>
      <c r="BA54" s="2">
        <v>2.0</v>
      </c>
      <c r="BB54" s="2">
        <v>2.0</v>
      </c>
      <c r="BC54" s="2">
        <v>2.0</v>
      </c>
      <c r="BD54" s="2">
        <v>2.0</v>
      </c>
      <c r="BE54" s="2">
        <v>2.0</v>
      </c>
      <c r="BF54" s="2">
        <v>2.0</v>
      </c>
      <c r="BG54" s="2">
        <v>2.0</v>
      </c>
      <c r="BH54" s="2">
        <v>2.0</v>
      </c>
      <c r="BI54" s="2">
        <v>2.0</v>
      </c>
      <c r="BJ54" s="2">
        <v>2.0</v>
      </c>
    </row>
    <row r="55">
      <c r="A55" s="1">
        <v>43395.916958483795</v>
      </c>
      <c r="B55" s="2" t="s">
        <v>116</v>
      </c>
      <c r="C55" s="2">
        <v>2.0</v>
      </c>
      <c r="D55" s="2">
        <v>1.0</v>
      </c>
      <c r="E55" s="2">
        <v>2.0</v>
      </c>
      <c r="F55" s="2">
        <v>1.0</v>
      </c>
      <c r="G55" s="2">
        <v>2.0</v>
      </c>
      <c r="H55" s="2">
        <v>2.0</v>
      </c>
      <c r="I55" s="2">
        <v>3.0</v>
      </c>
      <c r="J55" s="2">
        <v>2.0</v>
      </c>
      <c r="K55" s="2">
        <v>3.0</v>
      </c>
      <c r="L55" s="2">
        <v>2.0</v>
      </c>
      <c r="M55" s="2">
        <v>3.0</v>
      </c>
      <c r="N55" s="2">
        <v>2.0</v>
      </c>
      <c r="O55" s="2">
        <v>3.0</v>
      </c>
      <c r="P55" s="2">
        <v>2.0</v>
      </c>
      <c r="Q55" s="2">
        <v>2.0</v>
      </c>
      <c r="R55" s="2">
        <v>2.0</v>
      </c>
      <c r="S55" s="2">
        <v>3.0</v>
      </c>
      <c r="T55" s="2">
        <v>2.0</v>
      </c>
      <c r="U55" s="2">
        <v>3.0</v>
      </c>
      <c r="V55" s="2">
        <v>2.0</v>
      </c>
      <c r="W55" s="2">
        <v>1.0</v>
      </c>
      <c r="X55" s="2">
        <v>1.0</v>
      </c>
      <c r="Y55" s="2">
        <v>2.0</v>
      </c>
      <c r="Z55" s="2">
        <v>2.0</v>
      </c>
      <c r="AA55" s="2">
        <v>3.0</v>
      </c>
      <c r="AB55" s="2">
        <v>1.0</v>
      </c>
      <c r="AC55" s="2">
        <v>1.0</v>
      </c>
      <c r="AD55" s="2">
        <v>1.0</v>
      </c>
      <c r="AE55" s="2">
        <v>3.0</v>
      </c>
      <c r="AF55" s="2">
        <v>2.0</v>
      </c>
      <c r="AG55" s="2">
        <v>3.0</v>
      </c>
      <c r="AH55" s="2">
        <v>2.0</v>
      </c>
      <c r="AI55" s="2">
        <v>2.0</v>
      </c>
      <c r="AJ55" s="2">
        <v>1.0</v>
      </c>
      <c r="AK55" s="2">
        <v>3.0</v>
      </c>
      <c r="AL55" s="2">
        <v>1.0</v>
      </c>
      <c r="AM55" s="2">
        <v>2.0</v>
      </c>
      <c r="AN55" s="2">
        <v>2.0</v>
      </c>
      <c r="AO55" s="2">
        <v>2.0</v>
      </c>
      <c r="AP55" s="2">
        <v>2.0</v>
      </c>
      <c r="AQ55" s="2">
        <v>2.0</v>
      </c>
      <c r="AR55" s="2">
        <v>2.0</v>
      </c>
      <c r="AS55" s="2">
        <v>3.0</v>
      </c>
      <c r="AT55" s="2">
        <v>2.0</v>
      </c>
      <c r="AU55" s="2">
        <v>1.0</v>
      </c>
      <c r="AV55" s="2">
        <v>1.0</v>
      </c>
      <c r="AW55" s="2">
        <v>2.0</v>
      </c>
      <c r="AX55" s="2">
        <v>2.0</v>
      </c>
      <c r="AY55" s="2">
        <v>3.0</v>
      </c>
      <c r="AZ55" s="2">
        <v>3.0</v>
      </c>
      <c r="BA55" s="2">
        <v>2.0</v>
      </c>
      <c r="BB55" s="2">
        <v>1.0</v>
      </c>
      <c r="BC55" s="2">
        <v>3.0</v>
      </c>
      <c r="BD55" s="2">
        <v>2.0</v>
      </c>
      <c r="BE55" s="2">
        <v>3.0</v>
      </c>
      <c r="BF55" s="2">
        <v>1.0</v>
      </c>
      <c r="BG55" s="2">
        <v>3.0</v>
      </c>
      <c r="BH55" s="2">
        <v>2.0</v>
      </c>
      <c r="BI55" s="2">
        <v>2.0</v>
      </c>
      <c r="BJ55" s="2">
        <v>2.0</v>
      </c>
    </row>
    <row r="56">
      <c r="A56" s="1">
        <v>43396.44688703703</v>
      </c>
      <c r="B56" s="2" t="s">
        <v>117</v>
      </c>
      <c r="C56" s="2">
        <v>2.0</v>
      </c>
      <c r="D56" s="2">
        <v>3.0</v>
      </c>
      <c r="E56" s="2">
        <v>3.0</v>
      </c>
      <c r="F56" s="2">
        <v>3.0</v>
      </c>
      <c r="G56" s="2">
        <v>2.0</v>
      </c>
      <c r="H56" s="2">
        <v>2.0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2.0</v>
      </c>
      <c r="R56" s="2">
        <v>2.0</v>
      </c>
      <c r="S56" s="2">
        <v>2.0</v>
      </c>
      <c r="T56" s="2">
        <v>3.0</v>
      </c>
      <c r="U56" s="2">
        <v>3.0</v>
      </c>
      <c r="V56" s="2">
        <v>3.0</v>
      </c>
      <c r="W56" s="2">
        <v>3.0</v>
      </c>
      <c r="X56" s="2">
        <v>3.0</v>
      </c>
      <c r="Y56" s="2">
        <v>3.0</v>
      </c>
      <c r="Z56" s="2">
        <v>2.0</v>
      </c>
      <c r="AA56" s="2">
        <v>2.0</v>
      </c>
      <c r="AB56" s="2">
        <v>2.0</v>
      </c>
      <c r="AC56" s="2">
        <v>3.0</v>
      </c>
      <c r="AD56" s="2">
        <v>3.0</v>
      </c>
      <c r="AE56" s="2">
        <v>3.0</v>
      </c>
      <c r="AF56" s="2">
        <v>3.0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2.0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3.0</v>
      </c>
      <c r="AT56" s="2">
        <v>3.0</v>
      </c>
      <c r="AU56" s="2">
        <v>3.0</v>
      </c>
      <c r="AV56" s="2">
        <v>3.0</v>
      </c>
      <c r="AW56" s="2">
        <v>3.0</v>
      </c>
      <c r="AX56" s="2">
        <v>3.0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3.0</v>
      </c>
      <c r="BF56" s="2">
        <v>3.0</v>
      </c>
      <c r="BG56" s="2">
        <v>3.0</v>
      </c>
      <c r="BH56" s="2">
        <v>3.0</v>
      </c>
      <c r="BI56" s="2">
        <v>3.0</v>
      </c>
      <c r="BJ56" s="2">
        <v>3.0</v>
      </c>
    </row>
    <row r="57">
      <c r="A57" s="1">
        <v>43396.45178711806</v>
      </c>
      <c r="B57" s="2" t="s">
        <v>118</v>
      </c>
      <c r="C57" s="2">
        <v>3.0</v>
      </c>
      <c r="D57" s="2">
        <v>3.0</v>
      </c>
      <c r="E57" s="2">
        <v>3.0</v>
      </c>
      <c r="F57" s="2">
        <v>3.0</v>
      </c>
      <c r="G57" s="2">
        <v>3.0</v>
      </c>
      <c r="H57" s="2">
        <v>3.0</v>
      </c>
      <c r="I57" s="2">
        <v>3.0</v>
      </c>
      <c r="J57" s="2">
        <v>3.0</v>
      </c>
      <c r="K57" s="2">
        <v>3.0</v>
      </c>
      <c r="L57" s="2">
        <v>3.0</v>
      </c>
      <c r="M57" s="2">
        <v>3.0</v>
      </c>
      <c r="N57" s="2">
        <v>3.0</v>
      </c>
      <c r="O57" s="2">
        <v>3.0</v>
      </c>
      <c r="P57" s="2">
        <v>3.0</v>
      </c>
      <c r="Q57" s="2">
        <v>3.0</v>
      </c>
      <c r="R57" s="2">
        <v>3.0</v>
      </c>
      <c r="S57" s="2">
        <v>3.0</v>
      </c>
      <c r="T57" s="2">
        <v>3.0</v>
      </c>
      <c r="U57" s="2">
        <v>3.0</v>
      </c>
      <c r="V57" s="2">
        <v>3.0</v>
      </c>
      <c r="W57" s="2">
        <v>3.0</v>
      </c>
      <c r="X57" s="2">
        <v>3.0</v>
      </c>
      <c r="Y57" s="2">
        <v>3.0</v>
      </c>
      <c r="Z57" s="2">
        <v>3.0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3.0</v>
      </c>
      <c r="AG57" s="2">
        <v>3.0</v>
      </c>
      <c r="AH57" s="2">
        <v>3.0</v>
      </c>
      <c r="AI57" s="2">
        <v>3.0</v>
      </c>
      <c r="AJ57" s="2">
        <v>3.0</v>
      </c>
      <c r="AK57" s="2">
        <v>3.0</v>
      </c>
      <c r="AL57" s="2">
        <v>3.0</v>
      </c>
      <c r="AM57" s="2">
        <v>3.0</v>
      </c>
      <c r="AN57" s="2">
        <v>3.0</v>
      </c>
      <c r="AO57" s="2">
        <v>3.0</v>
      </c>
      <c r="AP57" s="2">
        <v>3.0</v>
      </c>
      <c r="AQ57" s="2">
        <v>3.0</v>
      </c>
      <c r="AR57" s="2">
        <v>3.0</v>
      </c>
      <c r="AS57" s="2">
        <v>3.0</v>
      </c>
      <c r="AT57" s="2">
        <v>3.0</v>
      </c>
      <c r="AU57" s="2">
        <v>3.0</v>
      </c>
      <c r="AV57" s="2">
        <v>3.0</v>
      </c>
      <c r="AW57" s="2">
        <v>3.0</v>
      </c>
      <c r="AX57" s="2">
        <v>3.0</v>
      </c>
      <c r="AY57" s="2">
        <v>3.0</v>
      </c>
      <c r="AZ57" s="2">
        <v>3.0</v>
      </c>
      <c r="BA57" s="2">
        <v>3.0</v>
      </c>
      <c r="BB57" s="2">
        <v>3.0</v>
      </c>
      <c r="BC57" s="2">
        <v>3.0</v>
      </c>
      <c r="BD57" s="2">
        <v>3.0</v>
      </c>
      <c r="BE57" s="2">
        <v>3.0</v>
      </c>
      <c r="BF57" s="2">
        <v>3.0</v>
      </c>
      <c r="BG57" s="2">
        <v>3.0</v>
      </c>
      <c r="BH57" s="2">
        <v>3.0</v>
      </c>
      <c r="BI57" s="2">
        <v>3.0</v>
      </c>
      <c r="BJ57" s="2">
        <v>3.0</v>
      </c>
    </row>
    <row r="58">
      <c r="A58" s="1">
        <v>43396.46782155093</v>
      </c>
      <c r="B58" s="2" t="s">
        <v>119</v>
      </c>
      <c r="C58" s="2">
        <v>2.0</v>
      </c>
      <c r="D58" s="2">
        <v>2.0</v>
      </c>
      <c r="E58" s="2">
        <v>2.0</v>
      </c>
      <c r="F58" s="2">
        <v>2.0</v>
      </c>
      <c r="G58" s="2">
        <v>2.0</v>
      </c>
      <c r="H58" s="2">
        <v>2.0</v>
      </c>
      <c r="I58" s="2">
        <v>3.0</v>
      </c>
      <c r="J58" s="2">
        <v>3.0</v>
      </c>
      <c r="K58" s="2">
        <v>3.0</v>
      </c>
      <c r="L58" s="2">
        <v>3.0</v>
      </c>
      <c r="M58" s="2">
        <v>3.0</v>
      </c>
      <c r="N58" s="2">
        <v>3.0</v>
      </c>
      <c r="O58" s="2">
        <v>3.0</v>
      </c>
      <c r="P58" s="2">
        <v>3.0</v>
      </c>
      <c r="Q58" s="2">
        <v>2.0</v>
      </c>
      <c r="R58" s="2">
        <v>3.0</v>
      </c>
      <c r="S58" s="2">
        <v>2.0</v>
      </c>
      <c r="T58" s="2">
        <v>3.0</v>
      </c>
      <c r="U58" s="2">
        <v>3.0</v>
      </c>
      <c r="V58" s="2">
        <v>3.0</v>
      </c>
      <c r="W58" s="2">
        <v>2.0</v>
      </c>
      <c r="X58" s="2">
        <v>3.0</v>
      </c>
      <c r="Y58" s="2">
        <v>1.0</v>
      </c>
      <c r="Z58" s="2">
        <v>1.0</v>
      </c>
      <c r="AA58" s="2">
        <v>3.0</v>
      </c>
      <c r="AB58" s="2">
        <v>2.0</v>
      </c>
      <c r="AC58" s="2">
        <v>3.0</v>
      </c>
      <c r="AD58" s="2">
        <v>3.0</v>
      </c>
      <c r="AE58" s="2">
        <v>3.0</v>
      </c>
      <c r="AF58" s="2">
        <v>3.0</v>
      </c>
      <c r="AG58" s="2">
        <v>3.0</v>
      </c>
      <c r="AH58" s="2">
        <v>3.0</v>
      </c>
      <c r="AI58" s="2">
        <v>3.0</v>
      </c>
      <c r="AJ58" s="2">
        <v>3.0</v>
      </c>
      <c r="AK58" s="2">
        <v>3.0</v>
      </c>
      <c r="AL58" s="2">
        <v>3.0</v>
      </c>
      <c r="AM58" s="2">
        <v>3.0</v>
      </c>
      <c r="AN58" s="2">
        <v>2.0</v>
      </c>
      <c r="AO58" s="2">
        <v>3.0</v>
      </c>
      <c r="AP58" s="2">
        <v>3.0</v>
      </c>
      <c r="AQ58" s="2">
        <v>1.0</v>
      </c>
      <c r="AR58" s="2">
        <v>3.0</v>
      </c>
      <c r="AS58" s="2">
        <v>3.0</v>
      </c>
      <c r="AT58" s="2">
        <v>2.0</v>
      </c>
      <c r="AU58" s="2">
        <v>3.0</v>
      </c>
      <c r="AV58" s="2">
        <v>1.0</v>
      </c>
      <c r="AW58" s="2">
        <v>3.0</v>
      </c>
      <c r="AX58" s="2">
        <v>3.0</v>
      </c>
      <c r="AY58" s="2">
        <v>3.0</v>
      </c>
      <c r="AZ58" s="2">
        <v>3.0</v>
      </c>
      <c r="BA58" s="2">
        <v>3.0</v>
      </c>
      <c r="BB58" s="2">
        <v>3.0</v>
      </c>
      <c r="BC58" s="2">
        <v>3.0</v>
      </c>
      <c r="BD58" s="2">
        <v>3.0</v>
      </c>
      <c r="BE58" s="2">
        <v>3.0</v>
      </c>
      <c r="BF58" s="2">
        <v>3.0</v>
      </c>
      <c r="BG58" s="2">
        <v>3.0</v>
      </c>
      <c r="BH58" s="2">
        <v>3.0</v>
      </c>
      <c r="BI58" s="2">
        <v>3.0</v>
      </c>
      <c r="BJ58" s="2">
        <v>3.0</v>
      </c>
    </row>
    <row r="59">
      <c r="A59" s="1">
        <v>43396.575669768514</v>
      </c>
      <c r="B59" s="2" t="s">
        <v>120</v>
      </c>
      <c r="C59" s="2">
        <v>3.0</v>
      </c>
      <c r="D59" s="2">
        <v>3.0</v>
      </c>
      <c r="E59" s="2">
        <v>2.0</v>
      </c>
      <c r="F59" s="2">
        <v>3.0</v>
      </c>
      <c r="G59" s="2">
        <v>3.0</v>
      </c>
      <c r="H59" s="2">
        <v>3.0</v>
      </c>
      <c r="I59" s="2">
        <v>3.0</v>
      </c>
      <c r="J59" s="2">
        <v>2.0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2.0</v>
      </c>
      <c r="W59" s="2">
        <v>2.0</v>
      </c>
      <c r="X59" s="2">
        <v>2.0</v>
      </c>
      <c r="Y59" s="2">
        <v>3.0</v>
      </c>
      <c r="Z59" s="2">
        <v>3.0</v>
      </c>
      <c r="AA59" s="2">
        <v>3.0</v>
      </c>
      <c r="AB59" s="2">
        <v>3.0</v>
      </c>
      <c r="AC59" s="2">
        <v>2.0</v>
      </c>
      <c r="AD59" s="2">
        <v>2.0</v>
      </c>
      <c r="AE59" s="2">
        <v>3.0</v>
      </c>
      <c r="AF59" s="2">
        <v>3.0</v>
      </c>
      <c r="AG59" s="2">
        <v>3.0</v>
      </c>
      <c r="AH59" s="2">
        <v>2.0</v>
      </c>
      <c r="AI59" s="2">
        <v>3.0</v>
      </c>
      <c r="AJ59" s="2">
        <v>3.0</v>
      </c>
      <c r="AK59" s="2">
        <v>3.0</v>
      </c>
      <c r="AL59" s="2">
        <v>3.0</v>
      </c>
      <c r="AM59" s="2">
        <v>2.0</v>
      </c>
      <c r="AN59" s="2">
        <v>2.0</v>
      </c>
      <c r="AO59" s="2">
        <v>2.0</v>
      </c>
      <c r="AP59" s="2">
        <v>3.0</v>
      </c>
      <c r="AQ59" s="2">
        <v>3.0</v>
      </c>
      <c r="AR59" s="2">
        <v>3.0</v>
      </c>
      <c r="AS59" s="2">
        <v>2.0</v>
      </c>
      <c r="AT59" s="2">
        <v>3.0</v>
      </c>
      <c r="AU59" s="2">
        <v>2.0</v>
      </c>
      <c r="AV59" s="2">
        <v>2.0</v>
      </c>
      <c r="AW59" s="2">
        <v>3.0</v>
      </c>
      <c r="AX59" s="2">
        <v>3.0</v>
      </c>
      <c r="AY59" s="2">
        <v>3.0</v>
      </c>
      <c r="AZ59" s="2">
        <v>2.0</v>
      </c>
      <c r="BA59" s="2">
        <v>3.0</v>
      </c>
      <c r="BB59" s="2">
        <v>3.0</v>
      </c>
      <c r="BC59" s="2">
        <v>3.0</v>
      </c>
      <c r="BD59" s="2">
        <v>2.0</v>
      </c>
      <c r="BE59" s="2">
        <v>3.0</v>
      </c>
      <c r="BF59" s="2">
        <v>3.0</v>
      </c>
      <c r="BG59" s="2">
        <v>3.0</v>
      </c>
      <c r="BH59" s="2">
        <v>3.0</v>
      </c>
      <c r="BI59" s="2">
        <v>3.0</v>
      </c>
      <c r="BJ59" s="2">
        <v>3.0</v>
      </c>
    </row>
    <row r="60">
      <c r="A60" s="1">
        <v>43396.61233379629</v>
      </c>
      <c r="B60" s="2" t="s">
        <v>121</v>
      </c>
      <c r="C60" s="2">
        <v>3.0</v>
      </c>
      <c r="D60" s="2">
        <v>2.0</v>
      </c>
      <c r="E60" s="2">
        <v>2.0</v>
      </c>
      <c r="F60" s="2">
        <v>2.0</v>
      </c>
      <c r="G60" s="2">
        <v>2.0</v>
      </c>
      <c r="H60" s="2">
        <v>2.0</v>
      </c>
      <c r="I60" s="2">
        <v>3.0</v>
      </c>
      <c r="J60" s="2">
        <v>2.0</v>
      </c>
      <c r="K60" s="2">
        <v>1.0</v>
      </c>
      <c r="L60" s="2">
        <v>2.0</v>
      </c>
      <c r="M60" s="2">
        <v>2.0</v>
      </c>
      <c r="N60" s="2">
        <v>1.0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1.0</v>
      </c>
      <c r="U60" s="2">
        <v>3.0</v>
      </c>
      <c r="V60" s="2">
        <v>2.0</v>
      </c>
      <c r="W60" s="2">
        <v>2.0</v>
      </c>
      <c r="X60" s="2">
        <v>2.0</v>
      </c>
      <c r="Y60" s="2">
        <v>2.0</v>
      </c>
      <c r="Z60" s="2">
        <v>1.0</v>
      </c>
      <c r="AA60" s="2">
        <v>3.0</v>
      </c>
      <c r="AB60" s="2">
        <v>2.0</v>
      </c>
      <c r="AC60" s="2">
        <v>2.0</v>
      </c>
      <c r="AD60" s="2">
        <v>3.0</v>
      </c>
      <c r="AE60" s="2">
        <v>3.0</v>
      </c>
      <c r="AF60" s="2">
        <v>1.0</v>
      </c>
      <c r="AG60" s="2">
        <v>3.0</v>
      </c>
      <c r="AH60" s="2">
        <v>3.0</v>
      </c>
      <c r="AI60" s="2">
        <v>2.0</v>
      </c>
      <c r="AJ60" s="2">
        <v>3.0</v>
      </c>
      <c r="AK60" s="2">
        <v>3.0</v>
      </c>
      <c r="AL60" s="2">
        <v>1.0</v>
      </c>
      <c r="AM60" s="2">
        <v>3.0</v>
      </c>
      <c r="AN60" s="2">
        <v>2.0</v>
      </c>
      <c r="AO60" s="2">
        <v>2.0</v>
      </c>
      <c r="AP60" s="2">
        <v>3.0</v>
      </c>
      <c r="AQ60" s="2">
        <v>3.0</v>
      </c>
      <c r="AR60" s="2">
        <v>1.0</v>
      </c>
      <c r="AS60" s="2">
        <v>3.0</v>
      </c>
      <c r="AT60" s="2">
        <v>3.0</v>
      </c>
      <c r="AU60" s="2">
        <v>3.0</v>
      </c>
      <c r="AV60" s="2">
        <v>3.0</v>
      </c>
      <c r="AW60" s="2">
        <v>3.0</v>
      </c>
      <c r="AX60" s="2">
        <v>1.0</v>
      </c>
      <c r="AY60" s="2">
        <v>3.0</v>
      </c>
      <c r="AZ60" s="2">
        <v>3.0</v>
      </c>
      <c r="BA60" s="2">
        <v>2.0</v>
      </c>
      <c r="BB60" s="2">
        <v>1.0</v>
      </c>
      <c r="BC60" s="2">
        <v>3.0</v>
      </c>
      <c r="BD60" s="2">
        <v>1.0</v>
      </c>
      <c r="BE60" s="2">
        <v>3.0</v>
      </c>
      <c r="BF60" s="2">
        <v>3.0</v>
      </c>
      <c r="BG60" s="2">
        <v>3.0</v>
      </c>
      <c r="BH60" s="2">
        <v>3.0</v>
      </c>
      <c r="BI60" s="2">
        <v>3.0</v>
      </c>
      <c r="BJ60" s="2">
        <v>1.0</v>
      </c>
    </row>
    <row r="61">
      <c r="A61" s="1">
        <v>43397.62436886574</v>
      </c>
      <c r="B61" s="2" t="s">
        <v>122</v>
      </c>
      <c r="C61" s="2">
        <v>3.0</v>
      </c>
      <c r="D61" s="2">
        <v>2.0</v>
      </c>
      <c r="E61" s="2">
        <v>2.0</v>
      </c>
      <c r="F61" s="2">
        <v>3.0</v>
      </c>
      <c r="G61" s="2">
        <v>2.0</v>
      </c>
      <c r="H61" s="2">
        <v>2.0</v>
      </c>
      <c r="I61" s="2">
        <v>3.0</v>
      </c>
      <c r="J61" s="2">
        <v>3.0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3.0</v>
      </c>
      <c r="Q61" s="2">
        <v>2.0</v>
      </c>
      <c r="R61" s="2">
        <v>2.0</v>
      </c>
      <c r="S61" s="2">
        <v>2.0</v>
      </c>
      <c r="T61" s="2">
        <v>2.0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  <c r="AQ61" s="2">
        <v>3.0</v>
      </c>
      <c r="AR61" s="2">
        <v>3.0</v>
      </c>
      <c r="AS61" s="2">
        <v>3.0</v>
      </c>
      <c r="AT61" s="2">
        <v>3.0</v>
      </c>
      <c r="AU61" s="2">
        <v>3.0</v>
      </c>
      <c r="AV61" s="2">
        <v>3.0</v>
      </c>
      <c r="AW61" s="2">
        <v>3.0</v>
      </c>
      <c r="AX61" s="2">
        <v>3.0</v>
      </c>
      <c r="AY61" s="2">
        <v>3.0</v>
      </c>
      <c r="AZ61" s="2">
        <v>2.0</v>
      </c>
      <c r="BA61" s="2">
        <v>3.0</v>
      </c>
      <c r="BB61" s="2">
        <v>2.0</v>
      </c>
      <c r="BC61" s="2">
        <v>3.0</v>
      </c>
      <c r="BD61" s="2">
        <v>2.0</v>
      </c>
      <c r="BE61" s="2">
        <v>3.0</v>
      </c>
      <c r="BF61" s="2">
        <v>3.0</v>
      </c>
      <c r="BG61" s="2">
        <v>1.0</v>
      </c>
      <c r="BH61" s="2">
        <v>1.0</v>
      </c>
      <c r="BI61" s="2">
        <v>2.0</v>
      </c>
      <c r="BJ61" s="2">
        <v>1.0</v>
      </c>
    </row>
    <row r="62">
      <c r="A62" s="1">
        <v>43397.97462572917</v>
      </c>
      <c r="B62" s="2" t="s">
        <v>123</v>
      </c>
      <c r="C62" s="2">
        <v>3.0</v>
      </c>
      <c r="D62" s="2">
        <v>3.0</v>
      </c>
      <c r="E62" s="2">
        <v>3.0</v>
      </c>
      <c r="F62" s="2">
        <v>3.0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3.0</v>
      </c>
      <c r="M62" s="2">
        <v>3.0</v>
      </c>
      <c r="N62" s="2">
        <v>3.0</v>
      </c>
      <c r="O62" s="2">
        <v>3.0</v>
      </c>
      <c r="P62" s="2">
        <v>3.0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3.0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  <c r="AQ62" s="2">
        <v>3.0</v>
      </c>
      <c r="AR62" s="2">
        <v>3.0</v>
      </c>
      <c r="AS62" s="2">
        <v>3.0</v>
      </c>
      <c r="AT62" s="2">
        <v>3.0</v>
      </c>
      <c r="AU62" s="2">
        <v>3.0</v>
      </c>
      <c r="AV62" s="2">
        <v>3.0</v>
      </c>
      <c r="AW62" s="2">
        <v>3.0</v>
      </c>
      <c r="AX62" s="2">
        <v>3.0</v>
      </c>
      <c r="AY62" s="2">
        <v>3.0</v>
      </c>
      <c r="AZ62" s="2">
        <v>3.0</v>
      </c>
      <c r="BA62" s="2">
        <v>3.0</v>
      </c>
      <c r="BB62" s="2">
        <v>3.0</v>
      </c>
      <c r="BC62" s="2">
        <v>3.0</v>
      </c>
      <c r="BD62" s="2">
        <v>3.0</v>
      </c>
      <c r="BE62" s="2">
        <v>3.0</v>
      </c>
      <c r="BF62" s="2">
        <v>2.0</v>
      </c>
      <c r="BG62" s="2">
        <v>2.0</v>
      </c>
      <c r="BH62" s="2">
        <v>3.0</v>
      </c>
      <c r="BI62" s="2">
        <v>2.0</v>
      </c>
      <c r="BJ62" s="2">
        <v>2.0</v>
      </c>
    </row>
    <row r="63">
      <c r="A63" s="1">
        <v>43398.35712680555</v>
      </c>
      <c r="B63" s="2" t="s">
        <v>124</v>
      </c>
      <c r="C63" s="2">
        <v>3.0</v>
      </c>
      <c r="D63" s="2">
        <v>3.0</v>
      </c>
      <c r="E63" s="2">
        <v>3.0</v>
      </c>
      <c r="F63" s="2">
        <v>3.0</v>
      </c>
      <c r="G63" s="2">
        <v>3.0</v>
      </c>
      <c r="H63" s="2">
        <v>3.0</v>
      </c>
      <c r="I63" s="2">
        <v>3.0</v>
      </c>
      <c r="J63" s="2">
        <v>3.0</v>
      </c>
      <c r="K63" s="2">
        <v>3.0</v>
      </c>
      <c r="L63" s="2">
        <v>3.0</v>
      </c>
      <c r="M63" s="2">
        <v>3.0</v>
      </c>
      <c r="N63" s="2">
        <v>3.0</v>
      </c>
      <c r="O63" s="2">
        <v>3.0</v>
      </c>
      <c r="P63" s="2">
        <v>3.0</v>
      </c>
      <c r="Q63" s="2">
        <v>3.0</v>
      </c>
      <c r="R63" s="2">
        <v>3.0</v>
      </c>
      <c r="S63" s="2">
        <v>3.0</v>
      </c>
      <c r="T63" s="2">
        <v>3.0</v>
      </c>
      <c r="U63" s="2">
        <v>3.0</v>
      </c>
      <c r="V63" s="2">
        <v>3.0</v>
      </c>
      <c r="W63" s="2">
        <v>3.0</v>
      </c>
      <c r="X63" s="2">
        <v>3.0</v>
      </c>
      <c r="Y63" s="2">
        <v>3.0</v>
      </c>
      <c r="Z63" s="2">
        <v>3.0</v>
      </c>
      <c r="AA63" s="2">
        <v>3.0</v>
      </c>
      <c r="AB63" s="2">
        <v>3.0</v>
      </c>
      <c r="AC63" s="2">
        <v>3.0</v>
      </c>
      <c r="AD63" s="2">
        <v>3.0</v>
      </c>
      <c r="AE63" s="2">
        <v>3.0</v>
      </c>
      <c r="AF63" s="2">
        <v>3.0</v>
      </c>
      <c r="AG63" s="2">
        <v>3.0</v>
      </c>
      <c r="AH63" s="2">
        <v>3.0</v>
      </c>
      <c r="AI63" s="2">
        <v>3.0</v>
      </c>
      <c r="AJ63" s="2">
        <v>3.0</v>
      </c>
      <c r="AK63" s="2">
        <v>3.0</v>
      </c>
      <c r="AL63" s="2">
        <v>3.0</v>
      </c>
      <c r="AM63" s="2">
        <v>3.0</v>
      </c>
      <c r="AN63" s="2">
        <v>3.0</v>
      </c>
      <c r="AO63" s="2">
        <v>3.0</v>
      </c>
      <c r="AP63" s="2">
        <v>3.0</v>
      </c>
      <c r="AQ63" s="2">
        <v>3.0</v>
      </c>
      <c r="AR63" s="2">
        <v>3.0</v>
      </c>
      <c r="AS63" s="2">
        <v>3.0</v>
      </c>
      <c r="AT63" s="2">
        <v>3.0</v>
      </c>
      <c r="AU63" s="2">
        <v>3.0</v>
      </c>
      <c r="AV63" s="2">
        <v>3.0</v>
      </c>
      <c r="AW63" s="2">
        <v>3.0</v>
      </c>
      <c r="AX63" s="2">
        <v>3.0</v>
      </c>
      <c r="AY63" s="2">
        <v>3.0</v>
      </c>
      <c r="AZ63" s="2">
        <v>3.0</v>
      </c>
      <c r="BA63" s="2">
        <v>3.0</v>
      </c>
      <c r="BB63" s="2">
        <v>3.0</v>
      </c>
      <c r="BC63" s="2">
        <v>3.0</v>
      </c>
      <c r="BD63" s="2">
        <v>3.0</v>
      </c>
      <c r="BE63" s="2">
        <v>3.0</v>
      </c>
      <c r="BF63" s="2">
        <v>3.0</v>
      </c>
      <c r="BG63" s="2">
        <v>3.0</v>
      </c>
      <c r="BH63" s="2">
        <v>3.0</v>
      </c>
      <c r="BI63" s="2">
        <v>3.0</v>
      </c>
      <c r="BJ63" s="2">
        <v>3.0</v>
      </c>
    </row>
    <row r="64">
      <c r="A64" s="1">
        <v>43398.47649850695</v>
      </c>
      <c r="B64" s="2" t="s">
        <v>125</v>
      </c>
      <c r="C64" s="2">
        <v>3.0</v>
      </c>
      <c r="D64" s="2">
        <v>3.0</v>
      </c>
      <c r="E64" s="2">
        <v>3.0</v>
      </c>
      <c r="F64" s="2">
        <v>3.0</v>
      </c>
      <c r="G64" s="2">
        <v>3.0</v>
      </c>
      <c r="H64" s="2">
        <v>3.0</v>
      </c>
      <c r="I64" s="2">
        <v>3.0</v>
      </c>
      <c r="J64" s="2">
        <v>3.0</v>
      </c>
      <c r="K64" s="2">
        <v>3.0</v>
      </c>
      <c r="L64" s="2">
        <v>3.0</v>
      </c>
      <c r="M64" s="2">
        <v>3.0</v>
      </c>
      <c r="N64" s="2">
        <v>3.0</v>
      </c>
      <c r="O64" s="2">
        <v>3.0</v>
      </c>
      <c r="P64" s="2">
        <v>3.0</v>
      </c>
      <c r="Q64" s="2">
        <v>3.0</v>
      </c>
      <c r="R64" s="2">
        <v>3.0</v>
      </c>
      <c r="S64" s="2">
        <v>3.0</v>
      </c>
      <c r="T64" s="2">
        <v>3.0</v>
      </c>
      <c r="U64" s="2">
        <v>3.0</v>
      </c>
      <c r="V64" s="2">
        <v>3.0</v>
      </c>
      <c r="W64" s="2">
        <v>3.0</v>
      </c>
      <c r="X64" s="2">
        <v>3.0</v>
      </c>
      <c r="Y64" s="2">
        <v>3.0</v>
      </c>
      <c r="Z64" s="2">
        <v>3.0</v>
      </c>
      <c r="AA64" s="2">
        <v>3.0</v>
      </c>
      <c r="AB64" s="2">
        <v>3.0</v>
      </c>
      <c r="AC64" s="2">
        <v>3.0</v>
      </c>
      <c r="AD64" s="2">
        <v>3.0</v>
      </c>
      <c r="AE64" s="2">
        <v>3.0</v>
      </c>
      <c r="AF64" s="2">
        <v>3.0</v>
      </c>
      <c r="AG64" s="2">
        <v>3.0</v>
      </c>
      <c r="AH64" s="2">
        <v>3.0</v>
      </c>
      <c r="AI64" s="2">
        <v>3.0</v>
      </c>
      <c r="AJ64" s="2">
        <v>3.0</v>
      </c>
      <c r="AK64" s="2">
        <v>3.0</v>
      </c>
      <c r="AL64" s="2">
        <v>3.0</v>
      </c>
      <c r="AM64" s="2">
        <v>3.0</v>
      </c>
      <c r="AN64" s="2">
        <v>3.0</v>
      </c>
      <c r="AO64" s="2">
        <v>3.0</v>
      </c>
      <c r="AP64" s="2">
        <v>3.0</v>
      </c>
      <c r="AQ64" s="2">
        <v>3.0</v>
      </c>
      <c r="AR64" s="2">
        <v>3.0</v>
      </c>
      <c r="AS64" s="2">
        <v>3.0</v>
      </c>
      <c r="AT64" s="2">
        <v>3.0</v>
      </c>
      <c r="AU64" s="2">
        <v>3.0</v>
      </c>
      <c r="AV64" s="2">
        <v>3.0</v>
      </c>
      <c r="AW64" s="2">
        <v>3.0</v>
      </c>
      <c r="AX64" s="2">
        <v>3.0</v>
      </c>
      <c r="AY64" s="2">
        <v>3.0</v>
      </c>
      <c r="AZ64" s="2">
        <v>3.0</v>
      </c>
      <c r="BA64" s="2">
        <v>3.0</v>
      </c>
      <c r="BB64" s="2">
        <v>3.0</v>
      </c>
      <c r="BC64" s="2">
        <v>3.0</v>
      </c>
      <c r="BD64" s="2">
        <v>3.0</v>
      </c>
      <c r="BE64" s="2">
        <v>3.0</v>
      </c>
      <c r="BF64" s="2">
        <v>3.0</v>
      </c>
      <c r="BG64" s="2">
        <v>3.0</v>
      </c>
      <c r="BH64" s="2">
        <v>3.0</v>
      </c>
      <c r="BI64" s="2">
        <v>3.0</v>
      </c>
      <c r="BJ64" s="2">
        <v>3.0</v>
      </c>
    </row>
    <row r="65">
      <c r="A65" s="1">
        <v>43398.57854982639</v>
      </c>
      <c r="B65" s="2" t="s">
        <v>126</v>
      </c>
      <c r="C65" s="2">
        <v>2.0</v>
      </c>
      <c r="D65" s="2">
        <v>2.0</v>
      </c>
      <c r="E65" s="2">
        <v>1.0</v>
      </c>
      <c r="F65" s="2">
        <v>3.0</v>
      </c>
      <c r="G65" s="2">
        <v>3.0</v>
      </c>
      <c r="H65" s="2">
        <v>1.0</v>
      </c>
      <c r="I65" s="2">
        <v>3.0</v>
      </c>
      <c r="J65" s="2">
        <v>3.0</v>
      </c>
      <c r="K65" s="2">
        <v>3.0</v>
      </c>
      <c r="L65" s="2">
        <v>3.0</v>
      </c>
      <c r="M65" s="2">
        <v>3.0</v>
      </c>
      <c r="N65" s="2">
        <v>1.0</v>
      </c>
      <c r="O65" s="2">
        <v>2.0</v>
      </c>
      <c r="P65" s="2">
        <v>2.0</v>
      </c>
      <c r="Q65" s="2">
        <v>2.0</v>
      </c>
      <c r="R65" s="2">
        <v>2.0</v>
      </c>
      <c r="S65" s="2">
        <v>2.0</v>
      </c>
      <c r="T65" s="2">
        <v>1.0</v>
      </c>
      <c r="U65" s="2">
        <v>3.0</v>
      </c>
      <c r="V65" s="2">
        <v>1.0</v>
      </c>
      <c r="W65" s="2">
        <v>2.0</v>
      </c>
      <c r="X65" s="2">
        <v>3.0</v>
      </c>
      <c r="Y65" s="2">
        <v>3.0</v>
      </c>
      <c r="Z65" s="2">
        <v>1.0</v>
      </c>
      <c r="AA65" s="2">
        <v>2.0</v>
      </c>
      <c r="AB65" s="2">
        <v>1.0</v>
      </c>
      <c r="AC65" s="2">
        <v>1.0</v>
      </c>
      <c r="AD65" s="2">
        <v>2.0</v>
      </c>
      <c r="AE65" s="2">
        <v>2.0</v>
      </c>
      <c r="AF65" s="2">
        <v>1.0</v>
      </c>
      <c r="AG65" s="2">
        <v>1.0</v>
      </c>
      <c r="AH65" s="2">
        <v>1.0</v>
      </c>
      <c r="AI65" s="2">
        <v>1.0</v>
      </c>
      <c r="AJ65" s="2">
        <v>2.0</v>
      </c>
      <c r="AK65" s="2">
        <v>1.0</v>
      </c>
      <c r="AL65" s="2">
        <v>1.0</v>
      </c>
      <c r="AM65" s="2">
        <v>2.0</v>
      </c>
      <c r="AN65" s="2">
        <v>1.0</v>
      </c>
      <c r="AO65" s="2">
        <v>1.0</v>
      </c>
      <c r="AP65" s="2">
        <v>2.0</v>
      </c>
      <c r="AQ65" s="2">
        <v>2.0</v>
      </c>
      <c r="AR65" s="2">
        <v>1.0</v>
      </c>
      <c r="AS65" s="2">
        <v>1.0</v>
      </c>
      <c r="AT65" s="2">
        <v>1.0</v>
      </c>
      <c r="AU65" s="2">
        <v>1.0</v>
      </c>
      <c r="AV65" s="2">
        <v>1.0</v>
      </c>
      <c r="AW65" s="2">
        <v>1.0</v>
      </c>
      <c r="AX65" s="2">
        <v>1.0</v>
      </c>
      <c r="AY65" s="2">
        <v>2.0</v>
      </c>
      <c r="AZ65" s="2">
        <v>1.0</v>
      </c>
      <c r="BA65" s="2">
        <v>1.0</v>
      </c>
      <c r="BB65" s="2">
        <v>2.0</v>
      </c>
      <c r="BC65" s="2">
        <v>2.0</v>
      </c>
      <c r="BD65" s="2">
        <v>1.0</v>
      </c>
      <c r="BE65" s="2">
        <v>2.0</v>
      </c>
      <c r="BF65" s="2">
        <v>2.0</v>
      </c>
      <c r="BG65" s="2">
        <v>1.0</v>
      </c>
      <c r="BH65" s="2">
        <v>2.0</v>
      </c>
      <c r="BI65" s="2">
        <v>2.0</v>
      </c>
      <c r="BJ65" s="2">
        <v>1.0</v>
      </c>
    </row>
    <row r="66">
      <c r="A66" s="1">
        <v>43398.59423366898</v>
      </c>
      <c r="B66" s="2" t="s">
        <v>127</v>
      </c>
      <c r="C66" s="2">
        <v>1.0</v>
      </c>
      <c r="D66" s="2">
        <v>1.0</v>
      </c>
      <c r="E66" s="2">
        <v>1.0</v>
      </c>
      <c r="F66" s="2">
        <v>1.0</v>
      </c>
      <c r="G66" s="2">
        <v>1.0</v>
      </c>
      <c r="H66" s="2">
        <v>1.0</v>
      </c>
      <c r="I66" s="2">
        <v>1.0</v>
      </c>
      <c r="J66" s="2">
        <v>1.0</v>
      </c>
      <c r="K66" s="2">
        <v>1.0</v>
      </c>
      <c r="L66" s="2">
        <v>1.0</v>
      </c>
      <c r="M66" s="2">
        <v>1.0</v>
      </c>
      <c r="N66" s="2">
        <v>1.0</v>
      </c>
      <c r="O66" s="2">
        <v>1.0</v>
      </c>
      <c r="P66" s="2">
        <v>1.0</v>
      </c>
      <c r="Q66" s="2">
        <v>1.0</v>
      </c>
      <c r="R66" s="2">
        <v>1.0</v>
      </c>
      <c r="S66" s="2">
        <v>1.0</v>
      </c>
      <c r="T66" s="2">
        <v>1.0</v>
      </c>
      <c r="U66" s="2">
        <v>1.0</v>
      </c>
      <c r="V66" s="2">
        <v>1.0</v>
      </c>
      <c r="W66" s="2">
        <v>1.0</v>
      </c>
      <c r="X66" s="2">
        <v>1.0</v>
      </c>
      <c r="Y66" s="2">
        <v>1.0</v>
      </c>
      <c r="Z66" s="2">
        <v>1.0</v>
      </c>
      <c r="AA66" s="2">
        <v>1.0</v>
      </c>
      <c r="AB66" s="2">
        <v>1.0</v>
      </c>
      <c r="AC66" s="2">
        <v>1.0</v>
      </c>
      <c r="AD66" s="2">
        <v>1.0</v>
      </c>
      <c r="AE66" s="2">
        <v>1.0</v>
      </c>
      <c r="AF66" s="2">
        <v>1.0</v>
      </c>
      <c r="AG66" s="2">
        <v>1.0</v>
      </c>
      <c r="AH66" s="2">
        <v>1.0</v>
      </c>
      <c r="AI66" s="2">
        <v>1.0</v>
      </c>
      <c r="AJ66" s="2">
        <v>1.0</v>
      </c>
      <c r="AK66" s="2">
        <v>1.0</v>
      </c>
      <c r="AL66" s="2">
        <v>1.0</v>
      </c>
      <c r="AM66" s="2">
        <v>1.0</v>
      </c>
      <c r="AN66" s="2">
        <v>1.0</v>
      </c>
      <c r="AO66" s="2">
        <v>1.0</v>
      </c>
      <c r="AP66" s="2">
        <v>1.0</v>
      </c>
      <c r="AQ66" s="2">
        <v>1.0</v>
      </c>
      <c r="AR66" s="2">
        <v>1.0</v>
      </c>
      <c r="AS66" s="2">
        <v>1.0</v>
      </c>
      <c r="AT66" s="2">
        <v>1.0</v>
      </c>
      <c r="AU66" s="2">
        <v>1.0</v>
      </c>
      <c r="AV66" s="2">
        <v>1.0</v>
      </c>
      <c r="AW66" s="2">
        <v>1.0</v>
      </c>
      <c r="AX66" s="2">
        <v>1.0</v>
      </c>
      <c r="AY66" s="2">
        <v>1.0</v>
      </c>
      <c r="AZ66" s="2">
        <v>1.0</v>
      </c>
      <c r="BA66" s="2">
        <v>1.0</v>
      </c>
      <c r="BB66" s="2">
        <v>1.0</v>
      </c>
      <c r="BC66" s="2">
        <v>1.0</v>
      </c>
      <c r="BD66" s="2">
        <v>1.0</v>
      </c>
      <c r="BE66" s="2">
        <v>1.0</v>
      </c>
      <c r="BF66" s="2">
        <v>1.0</v>
      </c>
      <c r="BG66" s="2">
        <v>1.0</v>
      </c>
      <c r="BH66" s="2">
        <v>1.0</v>
      </c>
      <c r="BI66" s="2">
        <v>1.0</v>
      </c>
      <c r="BJ66" s="2">
        <v>1.0</v>
      </c>
    </row>
    <row r="67">
      <c r="A67" s="1">
        <v>43399.51344408565</v>
      </c>
      <c r="B67" s="2" t="s">
        <v>128</v>
      </c>
      <c r="C67" s="2">
        <v>3.0</v>
      </c>
      <c r="D67" s="2">
        <v>3.0</v>
      </c>
      <c r="E67" s="2">
        <v>3.0</v>
      </c>
      <c r="F67" s="2">
        <v>3.0</v>
      </c>
      <c r="G67" s="2">
        <v>3.0</v>
      </c>
      <c r="H67" s="2">
        <v>3.0</v>
      </c>
      <c r="I67" s="2">
        <v>3.0</v>
      </c>
      <c r="J67" s="2">
        <v>3.0</v>
      </c>
      <c r="K67" s="2">
        <v>3.0</v>
      </c>
      <c r="L67" s="2">
        <v>3.0</v>
      </c>
      <c r="M67" s="2">
        <v>3.0</v>
      </c>
      <c r="N67" s="2">
        <v>3.0</v>
      </c>
      <c r="O67" s="2">
        <v>3.0</v>
      </c>
      <c r="P67" s="2">
        <v>3.0</v>
      </c>
      <c r="Q67" s="2">
        <v>3.0</v>
      </c>
      <c r="R67" s="2">
        <v>3.0</v>
      </c>
      <c r="S67" s="2">
        <v>3.0</v>
      </c>
      <c r="T67" s="2">
        <v>3.0</v>
      </c>
      <c r="U67" s="2">
        <v>3.0</v>
      </c>
      <c r="V67" s="2">
        <v>3.0</v>
      </c>
      <c r="W67" s="2">
        <v>3.0</v>
      </c>
      <c r="X67" s="2">
        <v>3.0</v>
      </c>
      <c r="Y67" s="2">
        <v>3.0</v>
      </c>
      <c r="Z67" s="2">
        <v>3.0</v>
      </c>
      <c r="AA67" s="2">
        <v>3.0</v>
      </c>
      <c r="AB67" s="2">
        <v>3.0</v>
      </c>
      <c r="AC67" s="2">
        <v>3.0</v>
      </c>
      <c r="AD67" s="2">
        <v>3.0</v>
      </c>
      <c r="AE67" s="2">
        <v>3.0</v>
      </c>
      <c r="AF67" s="2">
        <v>3.0</v>
      </c>
      <c r="AG67" s="2">
        <v>3.0</v>
      </c>
      <c r="AH67" s="2">
        <v>3.0</v>
      </c>
      <c r="AI67" s="2">
        <v>3.0</v>
      </c>
      <c r="AJ67" s="2">
        <v>3.0</v>
      </c>
      <c r="AK67" s="2">
        <v>3.0</v>
      </c>
      <c r="AL67" s="2">
        <v>3.0</v>
      </c>
      <c r="AM67" s="2">
        <v>3.0</v>
      </c>
      <c r="AN67" s="2">
        <v>3.0</v>
      </c>
      <c r="AO67" s="2">
        <v>3.0</v>
      </c>
      <c r="AP67" s="2">
        <v>3.0</v>
      </c>
      <c r="AQ67" s="2">
        <v>3.0</v>
      </c>
      <c r="AR67" s="2">
        <v>3.0</v>
      </c>
      <c r="AS67" s="2">
        <v>3.0</v>
      </c>
      <c r="AT67" s="2">
        <v>3.0</v>
      </c>
      <c r="AU67" s="2">
        <v>3.0</v>
      </c>
      <c r="AV67" s="2">
        <v>3.0</v>
      </c>
      <c r="AW67" s="2">
        <v>3.0</v>
      </c>
      <c r="AX67" s="2">
        <v>3.0</v>
      </c>
      <c r="AY67" s="2">
        <v>3.0</v>
      </c>
      <c r="AZ67" s="2">
        <v>3.0</v>
      </c>
      <c r="BA67" s="2">
        <v>3.0</v>
      </c>
      <c r="BB67" s="2">
        <v>3.0</v>
      </c>
      <c r="BC67" s="2">
        <v>3.0</v>
      </c>
      <c r="BD67" s="2">
        <v>3.0</v>
      </c>
      <c r="BE67" s="2">
        <v>3.0</v>
      </c>
      <c r="BF67" s="2">
        <v>3.0</v>
      </c>
      <c r="BG67" s="2">
        <v>3.0</v>
      </c>
      <c r="BH67" s="2">
        <v>3.0</v>
      </c>
      <c r="BI67" s="2">
        <v>3.0</v>
      </c>
      <c r="BJ67" s="2">
        <v>3.0</v>
      </c>
    </row>
    <row r="68">
      <c r="A68" s="1">
        <v>43399.76910402778</v>
      </c>
      <c r="B68" s="2" t="s">
        <v>129</v>
      </c>
      <c r="C68" s="2">
        <v>2.0</v>
      </c>
      <c r="D68" s="2">
        <v>1.0</v>
      </c>
      <c r="E68" s="2">
        <v>2.0</v>
      </c>
      <c r="F68" s="2">
        <v>2.0</v>
      </c>
      <c r="G68" s="2">
        <v>2.0</v>
      </c>
      <c r="H68" s="2">
        <v>2.0</v>
      </c>
      <c r="I68" s="2">
        <v>2.0</v>
      </c>
      <c r="J68" s="2">
        <v>1.0</v>
      </c>
      <c r="K68" s="2">
        <v>2.0</v>
      </c>
      <c r="L68" s="2">
        <v>2.0</v>
      </c>
      <c r="M68" s="2">
        <v>2.0</v>
      </c>
      <c r="N68" s="2">
        <v>2.0</v>
      </c>
      <c r="O68" s="2">
        <v>2.0</v>
      </c>
      <c r="P68" s="2">
        <v>1.0</v>
      </c>
      <c r="Q68" s="2">
        <v>2.0</v>
      </c>
      <c r="R68" s="2">
        <v>2.0</v>
      </c>
      <c r="S68" s="2">
        <v>2.0</v>
      </c>
      <c r="T68" s="2">
        <v>2.0</v>
      </c>
      <c r="U68" s="2">
        <v>2.0</v>
      </c>
      <c r="V68" s="2">
        <v>1.0</v>
      </c>
      <c r="W68" s="2">
        <v>2.0</v>
      </c>
      <c r="X68" s="2">
        <v>2.0</v>
      </c>
      <c r="Y68" s="2">
        <v>2.0</v>
      </c>
      <c r="Z68" s="2">
        <v>2.0</v>
      </c>
      <c r="AA68" s="2">
        <v>2.0</v>
      </c>
      <c r="AB68" s="2">
        <v>1.0</v>
      </c>
      <c r="AC68" s="2">
        <v>2.0</v>
      </c>
      <c r="AD68" s="2">
        <v>2.0</v>
      </c>
      <c r="AE68" s="2">
        <v>2.0</v>
      </c>
      <c r="AF68" s="2">
        <v>2.0</v>
      </c>
      <c r="AG68" s="2">
        <v>2.0</v>
      </c>
      <c r="AH68" s="2">
        <v>1.0</v>
      </c>
      <c r="AI68" s="2">
        <v>2.0</v>
      </c>
      <c r="AJ68" s="2">
        <v>2.0</v>
      </c>
      <c r="AK68" s="2">
        <v>2.0</v>
      </c>
      <c r="AL68" s="2">
        <v>2.0</v>
      </c>
      <c r="AM68" s="2">
        <v>2.0</v>
      </c>
      <c r="AN68" s="2">
        <v>1.0</v>
      </c>
      <c r="AO68" s="2">
        <v>2.0</v>
      </c>
      <c r="AP68" s="2">
        <v>2.0</v>
      </c>
      <c r="AQ68" s="2">
        <v>2.0</v>
      </c>
      <c r="AR68" s="2">
        <v>2.0</v>
      </c>
      <c r="AS68" s="2">
        <v>2.0</v>
      </c>
      <c r="AT68" s="2">
        <v>1.0</v>
      </c>
      <c r="AU68" s="2">
        <v>2.0</v>
      </c>
      <c r="AV68" s="2">
        <v>2.0</v>
      </c>
      <c r="AW68" s="2">
        <v>2.0</v>
      </c>
      <c r="AX68" s="2">
        <v>2.0</v>
      </c>
      <c r="AY68" s="2">
        <v>2.0</v>
      </c>
      <c r="AZ68" s="2">
        <v>1.0</v>
      </c>
      <c r="BA68" s="2">
        <v>2.0</v>
      </c>
      <c r="BB68" s="2">
        <v>2.0</v>
      </c>
      <c r="BC68" s="2">
        <v>3.0</v>
      </c>
      <c r="BD68" s="2">
        <v>2.0</v>
      </c>
      <c r="BE68" s="2">
        <v>2.0</v>
      </c>
      <c r="BF68" s="3" t="s">
        <v>130</v>
      </c>
      <c r="BG68" s="2">
        <v>2.0</v>
      </c>
      <c r="BH68" s="2">
        <v>2.0</v>
      </c>
      <c r="BI68" s="2">
        <v>3.0</v>
      </c>
      <c r="BJ68" s="2">
        <v>2.0</v>
      </c>
    </row>
    <row r="69">
      <c r="C69" s="4">
        <f t="shared" ref="C69:BJ69" si="1">AVERAGE(C2:C68)</f>
        <v>2.71641791</v>
      </c>
      <c r="D69" s="4">
        <f t="shared" si="1"/>
        <v>2.626865672</v>
      </c>
      <c r="E69" s="4">
        <f t="shared" si="1"/>
        <v>2.582089552</v>
      </c>
      <c r="F69" s="4">
        <f t="shared" si="1"/>
        <v>2.681818182</v>
      </c>
      <c r="G69" s="4">
        <f t="shared" si="1"/>
        <v>2.552238806</v>
      </c>
      <c r="H69" s="4">
        <f t="shared" si="1"/>
        <v>2.47761194</v>
      </c>
      <c r="I69" s="4">
        <f t="shared" si="1"/>
        <v>2.850746269</v>
      </c>
      <c r="J69" s="4">
        <f t="shared" si="1"/>
        <v>2.805970149</v>
      </c>
      <c r="K69" s="4">
        <f t="shared" si="1"/>
        <v>2.76119403</v>
      </c>
      <c r="L69" s="4">
        <f t="shared" si="1"/>
        <v>2.820895522</v>
      </c>
      <c r="M69" s="4">
        <f t="shared" si="1"/>
        <v>2.71641791</v>
      </c>
      <c r="N69" s="4">
        <f t="shared" si="1"/>
        <v>2.686567164</v>
      </c>
      <c r="O69" s="4">
        <f t="shared" si="1"/>
        <v>2.776119403</v>
      </c>
      <c r="P69" s="4">
        <f t="shared" si="1"/>
        <v>2.805970149</v>
      </c>
      <c r="Q69" s="4">
        <f t="shared" si="1"/>
        <v>2.567164179</v>
      </c>
      <c r="R69" s="4">
        <f t="shared" si="1"/>
        <v>2.701492537</v>
      </c>
      <c r="S69" s="4">
        <f t="shared" si="1"/>
        <v>2.552238806</v>
      </c>
      <c r="T69" s="4">
        <f t="shared" si="1"/>
        <v>2.52238806</v>
      </c>
      <c r="U69" s="4">
        <f t="shared" si="1"/>
        <v>2.820895522</v>
      </c>
      <c r="V69" s="4">
        <f t="shared" si="1"/>
        <v>2.671641791</v>
      </c>
      <c r="W69" s="4">
        <f t="shared" si="1"/>
        <v>2.597014925</v>
      </c>
      <c r="X69" s="4">
        <f t="shared" si="1"/>
        <v>2.746268657</v>
      </c>
      <c r="Y69" s="4">
        <f t="shared" si="1"/>
        <v>2.52238806</v>
      </c>
      <c r="Z69" s="4">
        <f t="shared" si="1"/>
        <v>2.507462687</v>
      </c>
      <c r="AA69" s="4">
        <f t="shared" si="1"/>
        <v>2.731343284</v>
      </c>
      <c r="AB69" s="4">
        <f t="shared" si="1"/>
        <v>2.597014925</v>
      </c>
      <c r="AC69" s="4">
        <f t="shared" si="1"/>
        <v>2.641791045</v>
      </c>
      <c r="AD69" s="4">
        <f t="shared" si="1"/>
        <v>2.701492537</v>
      </c>
      <c r="AE69" s="4">
        <f t="shared" si="1"/>
        <v>2.731343284</v>
      </c>
      <c r="AF69" s="4">
        <f t="shared" si="1"/>
        <v>2.641791045</v>
      </c>
      <c r="AG69" s="4">
        <f t="shared" si="1"/>
        <v>2.835820896</v>
      </c>
      <c r="AH69" s="4">
        <f t="shared" si="1"/>
        <v>2.776119403</v>
      </c>
      <c r="AI69" s="4">
        <f t="shared" si="1"/>
        <v>2.641791045</v>
      </c>
      <c r="AJ69" s="4">
        <f t="shared" si="1"/>
        <v>2.656716418</v>
      </c>
      <c r="AK69" s="4">
        <f t="shared" si="1"/>
        <v>2.567164179</v>
      </c>
      <c r="AL69" s="4">
        <f t="shared" si="1"/>
        <v>2.552238806</v>
      </c>
      <c r="AM69" s="4">
        <f t="shared" si="1"/>
        <v>2.805970149</v>
      </c>
      <c r="AN69" s="4">
        <f t="shared" si="1"/>
        <v>2.656716418</v>
      </c>
      <c r="AO69" s="4">
        <f t="shared" si="1"/>
        <v>2.776119403</v>
      </c>
      <c r="AP69" s="4">
        <f t="shared" si="1"/>
        <v>2.791044776</v>
      </c>
      <c r="AQ69" s="4">
        <f t="shared" si="1"/>
        <v>2.626865672</v>
      </c>
      <c r="AR69" s="4">
        <f t="shared" si="1"/>
        <v>2.597014925</v>
      </c>
      <c r="AS69" s="4">
        <f t="shared" si="1"/>
        <v>2.776119403</v>
      </c>
      <c r="AT69" s="4">
        <f t="shared" si="1"/>
        <v>2.686567164</v>
      </c>
      <c r="AU69" s="4">
        <f t="shared" si="1"/>
        <v>2.701492537</v>
      </c>
      <c r="AV69" s="4">
        <f t="shared" si="1"/>
        <v>2.641791045</v>
      </c>
      <c r="AW69" s="4">
        <f t="shared" si="1"/>
        <v>2.701492537</v>
      </c>
      <c r="AX69" s="4">
        <f t="shared" si="1"/>
        <v>2.626865672</v>
      </c>
      <c r="AY69" s="4">
        <f t="shared" si="1"/>
        <v>2.805970149</v>
      </c>
      <c r="AZ69" s="4">
        <f t="shared" si="1"/>
        <v>2.71641791</v>
      </c>
      <c r="BA69" s="4">
        <f t="shared" si="1"/>
        <v>2.671641791</v>
      </c>
      <c r="BB69" s="4">
        <f t="shared" si="1"/>
        <v>2.626865672</v>
      </c>
      <c r="BC69" s="4">
        <f t="shared" si="1"/>
        <v>2.805970149</v>
      </c>
      <c r="BD69" s="4">
        <f t="shared" si="1"/>
        <v>2.582089552</v>
      </c>
      <c r="BE69" s="4">
        <f t="shared" si="1"/>
        <v>2.820895522</v>
      </c>
      <c r="BF69" s="4">
        <f t="shared" si="1"/>
        <v>2.681818182</v>
      </c>
      <c r="BG69" s="4">
        <f t="shared" si="1"/>
        <v>2.746268657</v>
      </c>
      <c r="BH69" s="4">
        <f t="shared" si="1"/>
        <v>2.791044776</v>
      </c>
      <c r="BI69" s="4">
        <f t="shared" si="1"/>
        <v>2.671641791</v>
      </c>
      <c r="BJ69" s="4">
        <f t="shared" si="1"/>
        <v>2.567164179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139</v>
      </c>
      <c r="D8" s="15" t="s">
        <v>142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2">
        <f>IFERROR(__xludf.DUMMYFUNCTION("IMPORTRANGE(""https://docs.google.com/spreadsheets/d/1q9QUaf7dAHmkqxivhzJ4d2_VnpW76Au7N7WU0TDCY_s/edit#gid"",""Form Responses 1!C69"")"),2.716417910447761)</f>
        <v>2.71641791</v>
      </c>
      <c r="E10" s="23">
        <f t="shared" ref="E10:E20" si="1">D10/3</f>
        <v>0.9054726368</v>
      </c>
    </row>
    <row r="11">
      <c r="A11" s="16"/>
      <c r="B11" s="17">
        <v>2.0</v>
      </c>
      <c r="C11" s="24" t="s">
        <v>150</v>
      </c>
      <c r="D11" s="22">
        <f>IFERROR(__xludf.DUMMYFUNCTION("IMPORTRANGE(""https://docs.google.com/spreadsheets/d/1q9QUaf7dAHmkqxivhzJ4d2_VnpW76Au7N7WU0TDCY_s/edit#gid"",""Form Responses 1!I69"")"),2.8507462686567164)</f>
        <v>2.850746269</v>
      </c>
      <c r="E11" s="23">
        <f t="shared" si="1"/>
        <v>0.9502487562</v>
      </c>
    </row>
    <row r="12">
      <c r="A12" s="16"/>
      <c r="B12" s="17">
        <v>3.0</v>
      </c>
      <c r="C12" s="24" t="s">
        <v>151</v>
      </c>
      <c r="D12" s="22">
        <f>IFERROR(__xludf.DUMMYFUNCTION("IMPORTRANGE(""https://docs.google.com/spreadsheets/d/1q9QUaf7dAHmkqxivhzJ4d2_VnpW76Au7N7WU0TDCY_s/edit#gid"",""Form Responses 1!O69"")"),2.7761194029850746)</f>
        <v>2.776119403</v>
      </c>
      <c r="E12" s="23">
        <f t="shared" si="1"/>
        <v>0.9253731343</v>
      </c>
    </row>
    <row r="13">
      <c r="A13" s="16"/>
      <c r="B13" s="17">
        <v>4.0</v>
      </c>
      <c r="C13" s="24" t="s">
        <v>152</v>
      </c>
      <c r="D13" s="22">
        <f>IFERROR(__xludf.DUMMYFUNCTION("IMPORTRANGE(""https://docs.google.com/spreadsheets/d/1q9QUaf7dAHmkqxivhzJ4d2_VnpW76Au7N7WU0TDCY_s/edit#gid"",""Form Responses 1!U69"")"),2.8208955223880596)</f>
        <v>2.820895522</v>
      </c>
      <c r="E13" s="23">
        <f t="shared" si="1"/>
        <v>0.9402985075</v>
      </c>
    </row>
    <row r="14">
      <c r="A14" s="16"/>
      <c r="B14" s="17">
        <v>5.0</v>
      </c>
      <c r="C14" s="24" t="s">
        <v>153</v>
      </c>
      <c r="D14" s="22">
        <f>IFERROR(__xludf.DUMMYFUNCTION("IMPORTRANGE(""https://docs.google.com/spreadsheets/d/1q9QUaf7dAHmkqxivhzJ4d2_VnpW76Au7N7WU0TDCY_s/edit#gid"",""Form Responses 1!AA69"")"),2.7313432835820897)</f>
        <v>2.731343284</v>
      </c>
      <c r="E14" s="23">
        <f t="shared" si="1"/>
        <v>0.9104477612</v>
      </c>
    </row>
    <row r="15">
      <c r="A15" s="16"/>
      <c r="B15" s="17">
        <v>6.0</v>
      </c>
      <c r="C15" s="24" t="s">
        <v>154</v>
      </c>
      <c r="D15" s="22">
        <f>IFERROR(__xludf.DUMMYFUNCTION("IMPORTRANGE(""https://docs.google.com/spreadsheets/d/1q9QUaf7dAHmkqxivhzJ4d2_VnpW76Au7N7WU0TDCY_s/edit#gid"",""Form Responses 1!AG69"")"),2.8358208955223883)</f>
        <v>2.835820896</v>
      </c>
      <c r="E15" s="23">
        <f t="shared" si="1"/>
        <v>0.9452736318</v>
      </c>
    </row>
    <row r="16">
      <c r="A16" s="16"/>
      <c r="B16" s="17">
        <v>7.0</v>
      </c>
      <c r="C16" s="24" t="s">
        <v>155</v>
      </c>
      <c r="D16" s="22">
        <f>IFERROR(__xludf.DUMMYFUNCTION("IMPORTRANGE(""https://docs.google.com/spreadsheets/d/1q9QUaf7dAHmkqxivhzJ4d2_VnpW76Au7N7WU0TDCY_s/edit#gid"",""Form Responses 1!AM69"")"),2.8059701492537314)</f>
        <v>2.805970149</v>
      </c>
      <c r="E16" s="23">
        <f t="shared" si="1"/>
        <v>0.9353233831</v>
      </c>
    </row>
    <row r="17">
      <c r="A17" s="16"/>
      <c r="B17" s="17">
        <v>8.0</v>
      </c>
      <c r="C17" s="24" t="s">
        <v>156</v>
      </c>
      <c r="D17" s="22">
        <f>IFERROR(__xludf.DUMMYFUNCTION("IMPORTRANGE(""https://docs.google.com/spreadsheets/d/1q9QUaf7dAHmkqxivhzJ4d2_VnpW76Au7N7WU0TDCY_s/edit#gid"",""Form Responses 1!AS69"")"),2.7761194029850746)</f>
        <v>2.776119403</v>
      </c>
      <c r="E17" s="23">
        <f t="shared" si="1"/>
        <v>0.9253731343</v>
      </c>
    </row>
    <row r="18">
      <c r="A18" s="16"/>
      <c r="B18" s="17">
        <v>9.0</v>
      </c>
      <c r="C18" s="24" t="s">
        <v>157</v>
      </c>
      <c r="D18" s="22">
        <f>IFERROR(__xludf.DUMMYFUNCTION("IMPORTRANGE(""https://docs.google.com/spreadsheets/d/1q9QUaf7dAHmkqxivhzJ4d2_VnpW76Au7N7WU0TDCY_s/edit#gid"",""Form Responses 1!AY69"")"),2.8059701492537314)</f>
        <v>2.805970149</v>
      </c>
      <c r="E18" s="23">
        <f t="shared" si="1"/>
        <v>0.9353233831</v>
      </c>
    </row>
    <row r="19">
      <c r="A19" s="16"/>
      <c r="B19" s="17">
        <v>10.0</v>
      </c>
      <c r="C19" s="24" t="s">
        <v>158</v>
      </c>
      <c r="D19" s="22">
        <f>IFERROR(__xludf.DUMMYFUNCTION("IMPORTRANGE(""https://docs.google.com/spreadsheets/d/1q9QUaf7dAHmkqxivhzJ4d2_VnpW76Au7N7WU0TDCY_s/edit#gid"",""Form Responses 1!BE69"")"),2.8208955223880596)</f>
        <v>2.820895522</v>
      </c>
      <c r="E19" s="23">
        <f t="shared" si="1"/>
        <v>0.9402985075</v>
      </c>
    </row>
    <row r="20">
      <c r="A20" s="7"/>
      <c r="B20" s="26"/>
      <c r="C20" s="27" t="s">
        <v>159</v>
      </c>
      <c r="D20" s="28">
        <f>SUM(D10:D19)/10</f>
        <v>2.794029851</v>
      </c>
      <c r="E20" s="29">
        <f t="shared" si="1"/>
        <v>0.9313432836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166</v>
      </c>
      <c r="C43" s="35" t="s">
        <v>168</v>
      </c>
      <c r="D43" s="33" t="s">
        <v>169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10.29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140</v>
      </c>
      <c r="D8" s="15" t="s">
        <v>144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1">
        <f>IFERROR(__xludf.DUMMYFUNCTION("IMPORTRANGE(""https://docs.google.com/spreadsheets/d/1q9QUaf7dAHmkqxivhzJ4d2_VnpW76Au7N7WU0TDCY_s/edit#gid"",""Form Responses 1!D69"")"),2.626865671641791)</f>
        <v>2.626865672</v>
      </c>
      <c r="E10" s="23">
        <f t="shared" ref="E10:E20" si="1">D10/3</f>
        <v>0.8756218905</v>
      </c>
    </row>
    <row r="11">
      <c r="A11" s="16"/>
      <c r="B11" s="17">
        <v>2.0</v>
      </c>
      <c r="C11" s="24" t="s">
        <v>150</v>
      </c>
      <c r="D11" s="25">
        <f>IFERROR(__xludf.DUMMYFUNCTION("IMPORTRANGE(""https://docs.google.com/spreadsheets/d/1q9QUaf7dAHmkqxivhzJ4d2_VnpW76Au7N7WU0TDCY_s/edit#gid"",""Form Responses 1!J69"")"),2.8059701492537314)</f>
        <v>2.805970149</v>
      </c>
      <c r="E11" s="23">
        <f t="shared" si="1"/>
        <v>0.9353233831</v>
      </c>
    </row>
    <row r="12">
      <c r="A12" s="16"/>
      <c r="B12" s="17">
        <v>3.0</v>
      </c>
      <c r="C12" s="24" t="s">
        <v>151</v>
      </c>
      <c r="D12" s="25">
        <f>IFERROR(__xludf.DUMMYFUNCTION("IMPORTRANGE(""https://docs.google.com/spreadsheets/d/1q9QUaf7dAHmkqxivhzJ4d2_VnpW76Au7N7WU0TDCY_s/edit#gid"",""Form Responses 1!P69"")"),2.8059701492537314)</f>
        <v>2.805970149</v>
      </c>
      <c r="E12" s="23">
        <f t="shared" si="1"/>
        <v>0.9353233831</v>
      </c>
    </row>
    <row r="13">
      <c r="A13" s="16"/>
      <c r="B13" s="17">
        <v>4.0</v>
      </c>
      <c r="C13" s="24" t="s">
        <v>152</v>
      </c>
      <c r="D13" s="25">
        <f>IFERROR(__xludf.DUMMYFUNCTION("IMPORTRANGE(""https://docs.google.com/spreadsheets/d/1q9QUaf7dAHmkqxivhzJ4d2_VnpW76Au7N7WU0TDCY_s/edit#gid"",""Form Responses 1!V69"")"),2.671641791044776)</f>
        <v>2.671641791</v>
      </c>
      <c r="E13" s="23">
        <f t="shared" si="1"/>
        <v>0.8905472637</v>
      </c>
    </row>
    <row r="14">
      <c r="A14" s="16"/>
      <c r="B14" s="17">
        <v>5.0</v>
      </c>
      <c r="C14" s="24" t="s">
        <v>153</v>
      </c>
      <c r="D14" s="25">
        <f>IFERROR(__xludf.DUMMYFUNCTION("IMPORTRANGE(""https://docs.google.com/spreadsheets/d/1q9QUaf7dAHmkqxivhzJ4d2_VnpW76Au7N7WU0TDCY_s/edit#gid"",""Form Responses 1!AB69"")"),2.5970149253731343)</f>
        <v>2.597014925</v>
      </c>
      <c r="E14" s="23">
        <f t="shared" si="1"/>
        <v>0.8656716418</v>
      </c>
    </row>
    <row r="15">
      <c r="A15" s="16"/>
      <c r="B15" s="17">
        <v>6.0</v>
      </c>
      <c r="C15" s="24" t="s">
        <v>154</v>
      </c>
      <c r="D15" s="25">
        <f>IFERROR(__xludf.DUMMYFUNCTION("IMPORTRANGE(""https://docs.google.com/spreadsheets/d/1q9QUaf7dAHmkqxivhzJ4d2_VnpW76Au7N7WU0TDCY_s/edit#gid"",""Form Responses 1!AH69"")"),2.7761194029850746)</f>
        <v>2.776119403</v>
      </c>
      <c r="E15" s="23">
        <f t="shared" si="1"/>
        <v>0.9253731343</v>
      </c>
    </row>
    <row r="16">
      <c r="A16" s="16"/>
      <c r="B16" s="17">
        <v>7.0</v>
      </c>
      <c r="C16" s="24" t="s">
        <v>155</v>
      </c>
      <c r="D16" s="25">
        <f>IFERROR(__xludf.DUMMYFUNCTION("IMPORTRANGE(""https://docs.google.com/spreadsheets/d/1q9QUaf7dAHmkqxivhzJ4d2_VnpW76Au7N7WU0TDCY_s/edit#gid"",""Form Responses 1!AN69"")"),2.656716417910448)</f>
        <v>2.656716418</v>
      </c>
      <c r="E16" s="23">
        <f t="shared" si="1"/>
        <v>0.8855721393</v>
      </c>
    </row>
    <row r="17">
      <c r="A17" s="16"/>
      <c r="B17" s="17">
        <v>8.0</v>
      </c>
      <c r="C17" s="24" t="s">
        <v>156</v>
      </c>
      <c r="D17" s="25">
        <f>IFERROR(__xludf.DUMMYFUNCTION("IMPORTRANGE(""https://docs.google.com/spreadsheets/d/1q9QUaf7dAHmkqxivhzJ4d2_VnpW76Au7N7WU0TDCY_s/edit#gid"",""Form Responses 1!AT69"")"),2.6865671641791047)</f>
        <v>2.686567164</v>
      </c>
      <c r="E17" s="23">
        <f t="shared" si="1"/>
        <v>0.8955223881</v>
      </c>
    </row>
    <row r="18">
      <c r="A18" s="16"/>
      <c r="B18" s="17">
        <v>9.0</v>
      </c>
      <c r="C18" s="24" t="s">
        <v>157</v>
      </c>
      <c r="D18" s="25">
        <f>IFERROR(__xludf.DUMMYFUNCTION("IMPORTRANGE(""https://docs.google.com/spreadsheets/d/1q9QUaf7dAHmkqxivhzJ4d2_VnpW76Au7N7WU0TDCY_s/edit#gid"",""Form Responses 1!AZ69"")"),2.716417910447761)</f>
        <v>2.71641791</v>
      </c>
      <c r="E18" s="23">
        <f t="shared" si="1"/>
        <v>0.9054726368</v>
      </c>
    </row>
    <row r="19">
      <c r="A19" s="16"/>
      <c r="B19" s="17">
        <v>10.0</v>
      </c>
      <c r="C19" s="24" t="s">
        <v>158</v>
      </c>
      <c r="D19" s="25">
        <f>IFERROR(__xludf.DUMMYFUNCTION("IMPORTRANGE(""https://docs.google.com/spreadsheets/d/1q9QUaf7dAHmkqxivhzJ4d2_VnpW76Au7N7WU0TDCY_s/edit#gid"",""Form Responses 1!BF69"")"),2.6818181818181817)</f>
        <v>2.681818182</v>
      </c>
      <c r="E19" s="23">
        <f t="shared" si="1"/>
        <v>0.8939393939</v>
      </c>
    </row>
    <row r="20">
      <c r="A20" s="7"/>
      <c r="B20" s="26"/>
      <c r="C20" s="27" t="s">
        <v>159</v>
      </c>
      <c r="D20" s="28">
        <f>SUM(D10:D19)/10</f>
        <v>2.702510176</v>
      </c>
      <c r="E20" s="29">
        <f t="shared" si="1"/>
        <v>0.9008367255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167</v>
      </c>
      <c r="C43" s="35" t="s">
        <v>168</v>
      </c>
      <c r="D43" s="33" t="s">
        <v>169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3:E3"/>
    <mergeCell ref="B1:E1"/>
    <mergeCell ref="B2:E2"/>
    <mergeCell ref="B4:E4"/>
    <mergeCell ref="B6:E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43"/>
    <col customWidth="1" min="2" max="2" width="10.71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141</v>
      </c>
      <c r="D8" s="15" t="s">
        <v>143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1">
        <f>IFERROR(__xludf.DUMMYFUNCTION("IMPORTRANGE(""https://docs.google.com/spreadsheets/d/1q9QUaf7dAHmkqxivhzJ4d2_VnpW76Au7N7WU0TDCY_s/edit#gid"",""Form Responses 1!E69"")"),2.582089552238806)</f>
        <v>2.582089552</v>
      </c>
      <c r="E10" s="23">
        <f t="shared" ref="E10:E20" si="1">D10/3</f>
        <v>0.8606965174</v>
      </c>
    </row>
    <row r="11">
      <c r="A11" s="16"/>
      <c r="B11" s="17">
        <v>2.0</v>
      </c>
      <c r="C11" s="24" t="s">
        <v>150</v>
      </c>
      <c r="D11" s="25">
        <f>IFERROR(__xludf.DUMMYFUNCTION("IMPORTRANGE(""https://docs.google.com/spreadsheets/d/1q9QUaf7dAHmkqxivhzJ4d2_VnpW76Au7N7WU0TDCY_s/edit#gid"",""Form Responses 1!K69"")"),2.7611940298507465)</f>
        <v>2.76119403</v>
      </c>
      <c r="E11" s="23">
        <f t="shared" si="1"/>
        <v>0.92039801</v>
      </c>
    </row>
    <row r="12">
      <c r="A12" s="16"/>
      <c r="B12" s="17">
        <v>3.0</v>
      </c>
      <c r="C12" s="24" t="s">
        <v>151</v>
      </c>
      <c r="D12" s="25">
        <f>IFERROR(__xludf.DUMMYFUNCTION("IMPORTRANGE(""https://docs.google.com/spreadsheets/d/1q9QUaf7dAHmkqxivhzJ4d2_VnpW76Au7N7WU0TDCY_s/edit#gid"",""Form Responses 1!Q69"")"),2.5671641791044775)</f>
        <v>2.567164179</v>
      </c>
      <c r="E12" s="23">
        <f t="shared" si="1"/>
        <v>0.855721393</v>
      </c>
    </row>
    <row r="13">
      <c r="A13" s="16"/>
      <c r="B13" s="17">
        <v>4.0</v>
      </c>
      <c r="C13" s="24" t="s">
        <v>152</v>
      </c>
      <c r="D13" s="25">
        <f>IFERROR(__xludf.DUMMYFUNCTION("IMPORTRANGE(""https://docs.google.com/spreadsheets/d/1q9QUaf7dAHmkqxivhzJ4d2_VnpW76Au7N7WU0TDCY_s/edit#gid"",""Form Responses 1!W69"")"),2.5970149253731343)</f>
        <v>2.597014925</v>
      </c>
      <c r="E13" s="23">
        <f t="shared" si="1"/>
        <v>0.8656716418</v>
      </c>
    </row>
    <row r="14">
      <c r="A14" s="16"/>
      <c r="B14" s="17">
        <v>5.0</v>
      </c>
      <c r="C14" s="24" t="s">
        <v>153</v>
      </c>
      <c r="D14" s="25">
        <f>IFERROR(__xludf.DUMMYFUNCTION("IMPORTRANGE(""https://docs.google.com/spreadsheets/d/1q9QUaf7dAHmkqxivhzJ4d2_VnpW76Au7N7WU0TDCY_s/edit#gid"",""Form Responses 1!AC69"")"),2.6417910447761193)</f>
        <v>2.641791045</v>
      </c>
      <c r="E14" s="23">
        <f t="shared" si="1"/>
        <v>0.8805970149</v>
      </c>
    </row>
    <row r="15">
      <c r="A15" s="16"/>
      <c r="B15" s="17">
        <v>6.0</v>
      </c>
      <c r="C15" s="24" t="s">
        <v>154</v>
      </c>
      <c r="D15" s="25">
        <f>IFERROR(__xludf.DUMMYFUNCTION("IMPORTRANGE(""https://docs.google.com/spreadsheets/d/1q9QUaf7dAHmkqxivhzJ4d2_VnpW76Au7N7WU0TDCY_s/edit#gid"",""Form Responses 1!AI69"")"),2.6417910447761193)</f>
        <v>2.641791045</v>
      </c>
      <c r="E15" s="23">
        <f t="shared" si="1"/>
        <v>0.8805970149</v>
      </c>
    </row>
    <row r="16">
      <c r="A16" s="16"/>
      <c r="B16" s="17">
        <v>7.0</v>
      </c>
      <c r="C16" s="24" t="s">
        <v>155</v>
      </c>
      <c r="D16" s="25">
        <f>IFERROR(__xludf.DUMMYFUNCTION("IMPORTRANGE(""https://docs.google.com/spreadsheets/d/1q9QUaf7dAHmkqxivhzJ4d2_VnpW76Au7N7WU0TDCY_s/edit#gid"",""Form Responses 1!AO69"")"),2.7761194029850746)</f>
        <v>2.776119403</v>
      </c>
      <c r="E16" s="23">
        <f t="shared" si="1"/>
        <v>0.9253731343</v>
      </c>
    </row>
    <row r="17">
      <c r="A17" s="16"/>
      <c r="B17" s="17">
        <v>8.0</v>
      </c>
      <c r="C17" s="24" t="s">
        <v>156</v>
      </c>
      <c r="D17" s="25">
        <f>IFERROR(__xludf.DUMMYFUNCTION("IMPORTRANGE(""https://docs.google.com/spreadsheets/d/1q9QUaf7dAHmkqxivhzJ4d2_VnpW76Au7N7WU0TDCY_s/edit#gid"",""Form Responses 1!AU69"")"),2.701492537313433)</f>
        <v>2.701492537</v>
      </c>
      <c r="E17" s="23">
        <f t="shared" si="1"/>
        <v>0.9004975124</v>
      </c>
    </row>
    <row r="18">
      <c r="A18" s="16"/>
      <c r="B18" s="17">
        <v>9.0</v>
      </c>
      <c r="C18" s="24" t="s">
        <v>157</v>
      </c>
      <c r="D18" s="25">
        <f>IFERROR(__xludf.DUMMYFUNCTION("IMPORTRANGE(""https://docs.google.com/spreadsheets/d/1q9QUaf7dAHmkqxivhzJ4d2_VnpW76Au7N7WU0TDCY_s/edit#gid"",""Form Responses 1!BA69"")"),2.671641791044776)</f>
        <v>2.671641791</v>
      </c>
      <c r="E18" s="23">
        <f t="shared" si="1"/>
        <v>0.8905472637</v>
      </c>
    </row>
    <row r="19">
      <c r="A19" s="16"/>
      <c r="B19" s="17">
        <v>10.0</v>
      </c>
      <c r="C19" s="24" t="s">
        <v>158</v>
      </c>
      <c r="D19" s="25">
        <f>IFERROR(__xludf.DUMMYFUNCTION("IMPORTRANGE(""https://docs.google.com/spreadsheets/d/1q9QUaf7dAHmkqxivhzJ4d2_VnpW76Au7N7WU0TDCY_s/edit#gid"",""Form Responses 1!BG69"")"),2.746268656716418)</f>
        <v>2.746268657</v>
      </c>
      <c r="E19" s="23">
        <f t="shared" si="1"/>
        <v>0.9154228856</v>
      </c>
    </row>
    <row r="20">
      <c r="A20" s="7"/>
      <c r="B20" s="26"/>
      <c r="C20" s="27" t="s">
        <v>159</v>
      </c>
      <c r="D20" s="28">
        <f>SUM(D10:D19)/10</f>
        <v>2.668656716</v>
      </c>
      <c r="E20" s="29">
        <f t="shared" si="1"/>
        <v>0.8895522388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165</v>
      </c>
      <c r="C43" s="35" t="s">
        <v>168</v>
      </c>
      <c r="D43" s="33" t="s">
        <v>169</v>
      </c>
    </row>
  </sheetData>
  <mergeCells count="15">
    <mergeCell ref="D8:E8"/>
    <mergeCell ref="D7:E7"/>
    <mergeCell ref="B5:E5"/>
    <mergeCell ref="B3:E3"/>
    <mergeCell ref="B1:E1"/>
    <mergeCell ref="B2:E2"/>
    <mergeCell ref="B4:E4"/>
    <mergeCell ref="B6:E6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43"/>
    <col customWidth="1" min="2" max="2" width="10.71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170</v>
      </c>
      <c r="D8" s="15" t="s">
        <v>171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1">
        <f>IFERROR(__xludf.DUMMYFUNCTION("IMPORTRANGE(""https://docs.google.com/spreadsheets/d/1q9QUaf7dAHmkqxivhzJ4d2_VnpW76Au7N7WU0TDCY_s/edit#gid"",""Form Responses 1!F69"")"),2.6818181818181817)</f>
        <v>2.681818182</v>
      </c>
      <c r="E10" s="23">
        <f t="shared" ref="E10:E20" si="1">D10/3</f>
        <v>0.8939393939</v>
      </c>
    </row>
    <row r="11">
      <c r="A11" s="16"/>
      <c r="B11" s="17">
        <v>2.0</v>
      </c>
      <c r="C11" s="24" t="s">
        <v>150</v>
      </c>
      <c r="D11" s="25">
        <f>IFERROR(__xludf.DUMMYFUNCTION("IMPORTRANGE(""https://docs.google.com/spreadsheets/d/1q9QUaf7dAHmkqxivhzJ4d2_VnpW76Au7N7WU0TDCY_s/edit#gid"",""Form Responses 1!L69"")"),2.8208955223880596)</f>
        <v>2.820895522</v>
      </c>
      <c r="E11" s="23">
        <f t="shared" si="1"/>
        <v>0.9402985075</v>
      </c>
    </row>
    <row r="12">
      <c r="A12" s="16"/>
      <c r="B12" s="17">
        <v>3.0</v>
      </c>
      <c r="C12" s="24" t="s">
        <v>151</v>
      </c>
      <c r="D12" s="25">
        <f>IFERROR(__xludf.DUMMYFUNCTION("IMPORTRANGE(""https://docs.google.com/spreadsheets/d/1q9QUaf7dAHmkqxivhzJ4d2_VnpW76Au7N7WU0TDCY_s/edit#gid"",""Form Responses 1!R69"")"),2.701492537313433)</f>
        <v>2.701492537</v>
      </c>
      <c r="E12" s="23">
        <f t="shared" si="1"/>
        <v>0.9004975124</v>
      </c>
    </row>
    <row r="13">
      <c r="A13" s="16"/>
      <c r="B13" s="17">
        <v>4.0</v>
      </c>
      <c r="C13" s="24" t="s">
        <v>152</v>
      </c>
      <c r="D13" s="25">
        <f>IFERROR(__xludf.DUMMYFUNCTION("IMPORTRANGE(""https://docs.google.com/spreadsheets/d/1q9QUaf7dAHmkqxivhzJ4d2_VnpW76Au7N7WU0TDCY_s/edit#gid"",""Form Responses 1!X69"")"),2.746268656716418)</f>
        <v>2.746268657</v>
      </c>
      <c r="E13" s="23">
        <f t="shared" si="1"/>
        <v>0.9154228856</v>
      </c>
    </row>
    <row r="14">
      <c r="A14" s="16"/>
      <c r="B14" s="17">
        <v>5.0</v>
      </c>
      <c r="C14" s="24" t="s">
        <v>153</v>
      </c>
      <c r="D14" s="25">
        <f>IFERROR(__xludf.DUMMYFUNCTION("IMPORTRANGE(""https://docs.google.com/spreadsheets/d/1q9QUaf7dAHmkqxivhzJ4d2_VnpW76Au7N7WU0TDCY_s/edit#gid"",""Form Responses 1!AD69"")"),2.701492537313433)</f>
        <v>2.701492537</v>
      </c>
      <c r="E14" s="23">
        <f t="shared" si="1"/>
        <v>0.9004975124</v>
      </c>
    </row>
    <row r="15">
      <c r="A15" s="16"/>
      <c r="B15" s="17">
        <v>6.0</v>
      </c>
      <c r="C15" s="24" t="s">
        <v>154</v>
      </c>
      <c r="D15" s="25">
        <f>IFERROR(__xludf.DUMMYFUNCTION("IMPORTRANGE(""https://docs.google.com/spreadsheets/d/1q9QUaf7dAHmkqxivhzJ4d2_VnpW76Au7N7WU0TDCY_s/edit#gid"",""Form Responses 1!AJ69"")"),2.656716417910448)</f>
        <v>2.656716418</v>
      </c>
      <c r="E15" s="23">
        <f t="shared" si="1"/>
        <v>0.8855721393</v>
      </c>
    </row>
    <row r="16">
      <c r="A16" s="16"/>
      <c r="B16" s="17">
        <v>7.0</v>
      </c>
      <c r="C16" s="24" t="s">
        <v>155</v>
      </c>
      <c r="D16" s="25">
        <f>IFERROR(__xludf.DUMMYFUNCTION("IMPORTRANGE(""https://docs.google.com/spreadsheets/d/1q9QUaf7dAHmkqxivhzJ4d2_VnpW76Au7N7WU0TDCY_s/edit#gid"",""Form Responses 1!AP69"")"),2.791044776119403)</f>
        <v>2.791044776</v>
      </c>
      <c r="E16" s="23">
        <f t="shared" si="1"/>
        <v>0.9303482587</v>
      </c>
    </row>
    <row r="17">
      <c r="A17" s="16"/>
      <c r="B17" s="17">
        <v>8.0</v>
      </c>
      <c r="C17" s="24" t="s">
        <v>156</v>
      </c>
      <c r="D17" s="25">
        <f>IFERROR(__xludf.DUMMYFUNCTION("IMPORTRANGE(""https://docs.google.com/spreadsheets/d/1q9QUaf7dAHmkqxivhzJ4d2_VnpW76Au7N7WU0TDCY_s/edit#gid"",""Form Responses 1!AV69"")"),2.6417910447761193)</f>
        <v>2.641791045</v>
      </c>
      <c r="E17" s="23">
        <f t="shared" si="1"/>
        <v>0.8805970149</v>
      </c>
    </row>
    <row r="18">
      <c r="A18" s="16"/>
      <c r="B18" s="17">
        <v>9.0</v>
      </c>
      <c r="C18" s="24" t="s">
        <v>157</v>
      </c>
      <c r="D18" s="25">
        <f>IFERROR(__xludf.DUMMYFUNCTION("IMPORTRANGE(""https://docs.google.com/spreadsheets/d/1q9QUaf7dAHmkqxivhzJ4d2_VnpW76Au7N7WU0TDCY_s/edit#gid"",""Form Responses 1!BB69"")"),2.626865671641791)</f>
        <v>2.626865672</v>
      </c>
      <c r="E18" s="23">
        <f t="shared" si="1"/>
        <v>0.8756218905</v>
      </c>
    </row>
    <row r="19">
      <c r="A19" s="16"/>
      <c r="B19" s="17">
        <v>10.0</v>
      </c>
      <c r="C19" s="24" t="s">
        <v>158</v>
      </c>
      <c r="D19" s="25">
        <f>IFERROR(__xludf.DUMMYFUNCTION("IMPORTRANGE(""https://docs.google.com/spreadsheets/d/1q9QUaf7dAHmkqxivhzJ4d2_VnpW76Au7N7WU0TDCY_s/edit#gid"",""Form Responses 1!BH69"")"),2.791044776119403)</f>
        <v>2.791044776</v>
      </c>
      <c r="E19" s="23">
        <f t="shared" si="1"/>
        <v>0.9303482587</v>
      </c>
    </row>
    <row r="20">
      <c r="A20" s="7"/>
      <c r="B20" s="26"/>
      <c r="C20" s="27" t="s">
        <v>159</v>
      </c>
      <c r="D20" s="28">
        <f>SUM(D10:D19)/10</f>
        <v>2.715943012</v>
      </c>
      <c r="E20" s="29">
        <f t="shared" si="1"/>
        <v>0.9053143374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176</v>
      </c>
      <c r="C43" s="35" t="s">
        <v>168</v>
      </c>
      <c r="D43" s="33" t="s">
        <v>169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3:E3"/>
    <mergeCell ref="B1:E1"/>
    <mergeCell ref="B2:E2"/>
    <mergeCell ref="B4:E4"/>
    <mergeCell ref="B6:E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43"/>
    <col customWidth="1" min="2" max="2" width="10.71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172</v>
      </c>
      <c r="D8" s="15" t="s">
        <v>173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1">
        <f>IFERROR(__xludf.DUMMYFUNCTION("IMPORTRANGE(""https://docs.google.com/spreadsheets/d/1q9QUaf7dAHmkqxivhzJ4d2_VnpW76Au7N7WU0TDCY_s/edit#gid"",""Form Responses 1!G69"")"),2.5522388059701493)</f>
        <v>2.552238806</v>
      </c>
      <c r="E10" s="23">
        <f t="shared" ref="E10:E20" si="1">D10/3</f>
        <v>0.8507462687</v>
      </c>
    </row>
    <row r="11">
      <c r="A11" s="16"/>
      <c r="B11" s="17">
        <v>2.0</v>
      </c>
      <c r="C11" s="24" t="s">
        <v>150</v>
      </c>
      <c r="D11" s="25">
        <f>IFERROR(__xludf.DUMMYFUNCTION("IMPORTRANGE(""https://docs.google.com/spreadsheets/d/1q9QUaf7dAHmkqxivhzJ4d2_VnpW76Au7N7WU0TDCY_s/edit#gid"",""Form Responses 1!M69"")"),2.716417910447761)</f>
        <v>2.71641791</v>
      </c>
      <c r="E11" s="23">
        <f t="shared" si="1"/>
        <v>0.9054726368</v>
      </c>
    </row>
    <row r="12">
      <c r="A12" s="16"/>
      <c r="B12" s="17">
        <v>3.0</v>
      </c>
      <c r="C12" s="24" t="s">
        <v>151</v>
      </c>
      <c r="D12" s="25">
        <f>IFERROR(__xludf.DUMMYFUNCTION("IMPORTRANGE(""https://docs.google.com/spreadsheets/d/1q9QUaf7dAHmkqxivhzJ4d2_VnpW76Au7N7WU0TDCY_s/edit#gid"",""Form Responses 1!S69"")"),2.5522388059701493)</f>
        <v>2.552238806</v>
      </c>
      <c r="E12" s="23">
        <f t="shared" si="1"/>
        <v>0.8507462687</v>
      </c>
    </row>
    <row r="13">
      <c r="A13" s="16"/>
      <c r="B13" s="17">
        <v>4.0</v>
      </c>
      <c r="C13" s="24" t="s">
        <v>152</v>
      </c>
      <c r="D13" s="25">
        <f>IFERROR(__xludf.DUMMYFUNCTION("IMPORTRANGE(""https://docs.google.com/spreadsheets/d/1q9QUaf7dAHmkqxivhzJ4d2_VnpW76Au7N7WU0TDCY_s/edit#gid"",""Form Responses 1!Y69"")"),2.5223880597014925)</f>
        <v>2.52238806</v>
      </c>
      <c r="E13" s="23">
        <f t="shared" si="1"/>
        <v>0.8407960199</v>
      </c>
    </row>
    <row r="14">
      <c r="A14" s="16"/>
      <c r="B14" s="17">
        <v>5.0</v>
      </c>
      <c r="C14" s="24" t="s">
        <v>153</v>
      </c>
      <c r="D14" s="25">
        <f>IFERROR(__xludf.DUMMYFUNCTION("IMPORTRANGE(""https://docs.google.com/spreadsheets/d/1q9QUaf7dAHmkqxivhzJ4d2_VnpW76Au7N7WU0TDCY_s/edit#gid"",""Form Responses 1!AE69"")"),2.7313432835820897)</f>
        <v>2.731343284</v>
      </c>
      <c r="E14" s="23">
        <f t="shared" si="1"/>
        <v>0.9104477612</v>
      </c>
    </row>
    <row r="15">
      <c r="A15" s="16"/>
      <c r="B15" s="17">
        <v>6.0</v>
      </c>
      <c r="C15" s="24" t="s">
        <v>154</v>
      </c>
      <c r="D15" s="25">
        <f>IFERROR(__xludf.DUMMYFUNCTION("IMPORTRANGE(""https://docs.google.com/spreadsheets/d/1q9QUaf7dAHmkqxivhzJ4d2_VnpW76Au7N7WU0TDCY_s/edit#gid"",""Form Responses 1!AK69"")"),2.5671641791044775)</f>
        <v>2.567164179</v>
      </c>
      <c r="E15" s="23">
        <f t="shared" si="1"/>
        <v>0.855721393</v>
      </c>
    </row>
    <row r="16">
      <c r="A16" s="16"/>
      <c r="B16" s="17">
        <v>7.0</v>
      </c>
      <c r="C16" s="24" t="s">
        <v>155</v>
      </c>
      <c r="D16" s="25">
        <f>IFERROR(__xludf.DUMMYFUNCTION("IMPORTRANGE(""https://docs.google.com/spreadsheets/d/1q9QUaf7dAHmkqxivhzJ4d2_VnpW76Au7N7WU0TDCY_s/edit#gid"",""Form Responses 1!AQ69"")"),2.626865671641791)</f>
        <v>2.626865672</v>
      </c>
      <c r="E16" s="23">
        <f t="shared" si="1"/>
        <v>0.8756218905</v>
      </c>
    </row>
    <row r="17">
      <c r="A17" s="16"/>
      <c r="B17" s="17">
        <v>8.0</v>
      </c>
      <c r="C17" s="24" t="s">
        <v>156</v>
      </c>
      <c r="D17" s="25">
        <f>IFERROR(__xludf.DUMMYFUNCTION("IMPORTRANGE(""https://docs.google.com/spreadsheets/d/1q9QUaf7dAHmkqxivhzJ4d2_VnpW76Au7N7WU0TDCY_s/edit#gid"",""Form Responses 1!AW69"")"),2.701492537313433)</f>
        <v>2.701492537</v>
      </c>
      <c r="E17" s="23">
        <f t="shared" si="1"/>
        <v>0.9004975124</v>
      </c>
    </row>
    <row r="18">
      <c r="A18" s="16"/>
      <c r="B18" s="17">
        <v>9.0</v>
      </c>
      <c r="C18" s="24" t="s">
        <v>157</v>
      </c>
      <c r="D18" s="25">
        <f>IFERROR(__xludf.DUMMYFUNCTION("IMPORTRANGE(""https://docs.google.com/spreadsheets/d/1q9QUaf7dAHmkqxivhzJ4d2_VnpW76Au7N7WU0TDCY_s/edit#gid"",""Form Responses 1!BC69"")"),2.8059701492537314)</f>
        <v>2.805970149</v>
      </c>
      <c r="E18" s="23">
        <f t="shared" si="1"/>
        <v>0.9353233831</v>
      </c>
    </row>
    <row r="19">
      <c r="A19" s="16"/>
      <c r="B19" s="17">
        <v>10.0</v>
      </c>
      <c r="C19" s="24" t="s">
        <v>158</v>
      </c>
      <c r="D19" s="25">
        <f>IFERROR(__xludf.DUMMYFUNCTION("IMPORTRANGE(""https://docs.google.com/spreadsheets/d/1q9QUaf7dAHmkqxivhzJ4d2_VnpW76Au7N7WU0TDCY_s/edit#gid"",""Form Responses 1!BI69"")"),2.671641791044776)</f>
        <v>2.671641791</v>
      </c>
      <c r="E19" s="23">
        <f t="shared" si="1"/>
        <v>0.8905472637</v>
      </c>
    </row>
    <row r="20">
      <c r="A20" s="7"/>
      <c r="B20" s="26"/>
      <c r="C20" s="27" t="s">
        <v>159</v>
      </c>
      <c r="D20" s="28">
        <f>SUM(D10:D19)/10</f>
        <v>2.644776119</v>
      </c>
      <c r="E20" s="29">
        <f t="shared" si="1"/>
        <v>0.8815920398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177</v>
      </c>
      <c r="C43" s="35" t="s">
        <v>168</v>
      </c>
      <c r="D43" s="33" t="s">
        <v>169</v>
      </c>
    </row>
  </sheetData>
  <mergeCells count="15">
    <mergeCell ref="D8:E8"/>
    <mergeCell ref="D7:E7"/>
    <mergeCell ref="B5:E5"/>
    <mergeCell ref="B3:E3"/>
    <mergeCell ref="B1:E1"/>
    <mergeCell ref="B2:E2"/>
    <mergeCell ref="B4:E4"/>
    <mergeCell ref="B6:E6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43"/>
    <col customWidth="1" min="2" max="2" width="10.71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131</v>
      </c>
    </row>
    <row r="2">
      <c r="A2" s="5"/>
      <c r="B2" s="5" t="s">
        <v>132</v>
      </c>
    </row>
    <row r="3">
      <c r="A3" s="5"/>
      <c r="B3" s="6" t="s">
        <v>133</v>
      </c>
    </row>
    <row r="4">
      <c r="A4" s="6"/>
      <c r="B4" s="6" t="s">
        <v>134</v>
      </c>
    </row>
    <row r="5">
      <c r="A5" s="6"/>
      <c r="B5" s="6" t="s">
        <v>135</v>
      </c>
    </row>
    <row r="6">
      <c r="A6" s="6"/>
      <c r="B6" s="6" t="s">
        <v>136</v>
      </c>
    </row>
    <row r="7">
      <c r="A7" s="7"/>
      <c r="B7" s="8"/>
      <c r="C7" s="9"/>
      <c r="D7" s="10" t="s">
        <v>137</v>
      </c>
      <c r="E7" s="11"/>
    </row>
    <row r="8">
      <c r="A8" s="12"/>
      <c r="B8" s="13" t="s">
        <v>138</v>
      </c>
      <c r="C8" s="14" t="s">
        <v>174</v>
      </c>
      <c r="D8" s="15" t="s">
        <v>175</v>
      </c>
      <c r="E8" s="11"/>
    </row>
    <row r="9">
      <c r="A9" s="16"/>
      <c r="B9" s="17" t="s">
        <v>145</v>
      </c>
      <c r="C9" s="18" t="s">
        <v>146</v>
      </c>
      <c r="D9" s="19" t="s">
        <v>147</v>
      </c>
      <c r="E9" s="19" t="s">
        <v>148</v>
      </c>
    </row>
    <row r="10">
      <c r="A10" s="16"/>
      <c r="B10" s="17">
        <v>1.0</v>
      </c>
      <c r="C10" s="20" t="s">
        <v>149</v>
      </c>
      <c r="D10" s="21">
        <f>IFERROR(__xludf.DUMMYFUNCTION("IMPORTRANGE(""https://docs.google.com/spreadsheets/d/1q9QUaf7dAHmkqxivhzJ4d2_VnpW76Au7N7WU0TDCY_s/edit#gid"",""Form Responses 1!H69"")"),2.4776119402985075)</f>
        <v>2.47761194</v>
      </c>
      <c r="E10" s="23">
        <f t="shared" ref="E10:E20" si="1">D10/3</f>
        <v>0.8258706468</v>
      </c>
    </row>
    <row r="11">
      <c r="A11" s="16"/>
      <c r="B11" s="17">
        <v>2.0</v>
      </c>
      <c r="C11" s="24" t="s">
        <v>150</v>
      </c>
      <c r="D11" s="25">
        <f>IFERROR(__xludf.DUMMYFUNCTION("IMPORTRANGE(""https://docs.google.com/spreadsheets/d/1q9QUaf7dAHmkqxivhzJ4d2_VnpW76Au7N7WU0TDCY_s/edit#gid"",""Form Responses 1!N69"")"),2.6865671641791047)</f>
        <v>2.686567164</v>
      </c>
      <c r="E11" s="23">
        <f t="shared" si="1"/>
        <v>0.8955223881</v>
      </c>
    </row>
    <row r="12">
      <c r="A12" s="16"/>
      <c r="B12" s="17">
        <v>3.0</v>
      </c>
      <c r="C12" s="24" t="s">
        <v>151</v>
      </c>
      <c r="D12" s="25">
        <f>IFERROR(__xludf.DUMMYFUNCTION("IMPORTRANGE(""https://docs.google.com/spreadsheets/d/1q9QUaf7dAHmkqxivhzJ4d2_VnpW76Au7N7WU0TDCY_s/edit#gid"",""Form Responses 1!T69"")"),2.5223880597014925)</f>
        <v>2.52238806</v>
      </c>
      <c r="E12" s="23">
        <f t="shared" si="1"/>
        <v>0.8407960199</v>
      </c>
    </row>
    <row r="13">
      <c r="A13" s="16"/>
      <c r="B13" s="17">
        <v>4.0</v>
      </c>
      <c r="C13" s="24" t="s">
        <v>152</v>
      </c>
      <c r="D13" s="25">
        <f>IFERROR(__xludf.DUMMYFUNCTION("IMPORTRANGE(""https://docs.google.com/spreadsheets/d/1q9QUaf7dAHmkqxivhzJ4d2_VnpW76Au7N7WU0TDCY_s/edit#gid"",""Form Responses 1!Z69"")"),2.5074626865671643)</f>
        <v>2.507462687</v>
      </c>
      <c r="E13" s="23">
        <f t="shared" si="1"/>
        <v>0.8358208955</v>
      </c>
    </row>
    <row r="14">
      <c r="A14" s="16"/>
      <c r="B14" s="17">
        <v>5.0</v>
      </c>
      <c r="C14" s="24" t="s">
        <v>153</v>
      </c>
      <c r="D14" s="25">
        <f>IFERROR(__xludf.DUMMYFUNCTION("IMPORTRANGE(""https://docs.google.com/spreadsheets/d/1q9QUaf7dAHmkqxivhzJ4d2_VnpW76Au7N7WU0TDCY_s/edit#gid"",""Form Responses 1!AF69"")"),2.6417910447761193)</f>
        <v>2.641791045</v>
      </c>
      <c r="E14" s="23">
        <f t="shared" si="1"/>
        <v>0.8805970149</v>
      </c>
    </row>
    <row r="15">
      <c r="A15" s="16"/>
      <c r="B15" s="17">
        <v>6.0</v>
      </c>
      <c r="C15" s="24" t="s">
        <v>154</v>
      </c>
      <c r="D15" s="25">
        <f>IFERROR(__xludf.DUMMYFUNCTION("IMPORTRANGE(""https://docs.google.com/spreadsheets/d/1q9QUaf7dAHmkqxivhzJ4d2_VnpW76Au7N7WU0TDCY_s/edit#gid"",""Form Responses 1!AL69"")"),2.5522388059701493)</f>
        <v>2.552238806</v>
      </c>
      <c r="E15" s="23">
        <f t="shared" si="1"/>
        <v>0.8507462687</v>
      </c>
    </row>
    <row r="16">
      <c r="A16" s="16"/>
      <c r="B16" s="17">
        <v>7.0</v>
      </c>
      <c r="C16" s="24" t="s">
        <v>155</v>
      </c>
      <c r="D16" s="25">
        <f>IFERROR(__xludf.DUMMYFUNCTION("IMPORTRANGE(""https://docs.google.com/spreadsheets/d/1q9QUaf7dAHmkqxivhzJ4d2_VnpW76Au7N7WU0TDCY_s/edit#gid"",""Form Responses 1!AR69"")"),2.5970149253731343)</f>
        <v>2.597014925</v>
      </c>
      <c r="E16" s="23">
        <f t="shared" si="1"/>
        <v>0.8656716418</v>
      </c>
    </row>
    <row r="17">
      <c r="A17" s="16"/>
      <c r="B17" s="17">
        <v>8.0</v>
      </c>
      <c r="C17" s="24" t="s">
        <v>156</v>
      </c>
      <c r="D17" s="25">
        <f>IFERROR(__xludf.DUMMYFUNCTION("IMPORTRANGE(""https://docs.google.com/spreadsheets/d/1q9QUaf7dAHmkqxivhzJ4d2_VnpW76Au7N7WU0TDCY_s/edit#gid"",""Form Responses 1!AX69"")"),2.626865671641791)</f>
        <v>2.626865672</v>
      </c>
      <c r="E17" s="23">
        <f t="shared" si="1"/>
        <v>0.8756218905</v>
      </c>
    </row>
    <row r="18">
      <c r="A18" s="16"/>
      <c r="B18" s="17">
        <v>9.0</v>
      </c>
      <c r="C18" s="24" t="s">
        <v>157</v>
      </c>
      <c r="D18" s="25">
        <f>IFERROR(__xludf.DUMMYFUNCTION("IMPORTRANGE(""https://docs.google.com/spreadsheets/d/1q9QUaf7dAHmkqxivhzJ4d2_VnpW76Au7N7WU0TDCY_s/edit#gid"",""Form Responses 1!BD69"")"),2.582089552238806)</f>
        <v>2.582089552</v>
      </c>
      <c r="E18" s="23">
        <f t="shared" si="1"/>
        <v>0.8606965174</v>
      </c>
    </row>
    <row r="19">
      <c r="A19" s="16"/>
      <c r="B19" s="17">
        <v>10.0</v>
      </c>
      <c r="C19" s="24" t="s">
        <v>158</v>
      </c>
      <c r="D19" s="25">
        <f>IFERROR(__xludf.DUMMYFUNCTION("IMPORTRANGE(""https://docs.google.com/spreadsheets/d/1q9QUaf7dAHmkqxivhzJ4d2_VnpW76Au7N7WU0TDCY_s/edit#gid"",""Form Responses 1!BJ69"")"),2.5671641791044775)</f>
        <v>2.567164179</v>
      </c>
      <c r="E19" s="23">
        <f t="shared" si="1"/>
        <v>0.855721393</v>
      </c>
    </row>
    <row r="20">
      <c r="A20" s="7"/>
      <c r="B20" s="26"/>
      <c r="C20" s="27" t="s">
        <v>159</v>
      </c>
      <c r="D20" s="28">
        <f>SUM(D10:D19)/10</f>
        <v>2.576119403</v>
      </c>
      <c r="E20" s="29">
        <f t="shared" si="1"/>
        <v>0.8587064677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0"/>
      <c r="B35" s="30" t="s">
        <v>160</v>
      </c>
    </row>
    <row r="36">
      <c r="A36" s="30"/>
    </row>
    <row r="37">
      <c r="A37" s="30"/>
      <c r="B37" s="30" t="s">
        <v>161</v>
      </c>
    </row>
    <row r="38">
      <c r="A38" s="30"/>
    </row>
    <row r="39">
      <c r="A39" s="30"/>
    </row>
    <row r="40">
      <c r="A40" s="30"/>
    </row>
    <row r="41">
      <c r="A41" s="7"/>
      <c r="B41" s="7"/>
      <c r="C41" s="7"/>
      <c r="D41" s="7"/>
      <c r="E41" s="7"/>
    </row>
    <row r="42">
      <c r="A42" s="31" t="s">
        <v>162</v>
      </c>
      <c r="C42" s="32" t="s">
        <v>163</v>
      </c>
      <c r="D42" s="33" t="s">
        <v>164</v>
      </c>
    </row>
    <row r="43">
      <c r="A43" s="34" t="s">
        <v>178</v>
      </c>
      <c r="C43" s="35" t="s">
        <v>168</v>
      </c>
      <c r="D43" s="33" t="s">
        <v>169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3:E3"/>
    <mergeCell ref="B1:E1"/>
    <mergeCell ref="B2:E2"/>
    <mergeCell ref="B4:E4"/>
    <mergeCell ref="B6:E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