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AM-III" sheetId="2" r:id="rId4"/>
    <sheet state="visible" name="EDC" sheetId="3" r:id="rId5"/>
    <sheet state="visible" name="CNCPG" sheetId="4" r:id="rId6"/>
    <sheet state="visible" name="EEM" sheetId="5" r:id="rId7"/>
    <sheet state="visible" name="EM-I" sheetId="6" r:id="rId8"/>
    <sheet state="visible" name="OOPM" sheetId="7" r:id="rId9"/>
  </sheets>
  <definedNames/>
  <calcPr/>
</workbook>
</file>

<file path=xl/sharedStrings.xml><?xml version="1.0" encoding="utf-8"?>
<sst xmlns="http://schemas.openxmlformats.org/spreadsheetml/2006/main" count="327" uniqueCount="177">
  <si>
    <t>Timestamp</t>
  </si>
  <si>
    <t>Email Address</t>
  </si>
  <si>
    <t>1] Teaching Skill and methodology. [Mrs. Samita Saraf (AM- III)]</t>
  </si>
  <si>
    <t>1] Teaching Skill and methodology. [Ms. J. Satheesh (EDC)]</t>
  </si>
  <si>
    <t>1] Teaching Skill and methodology. [Ms. J. A. Bodhale (CNCPG)]</t>
  </si>
  <si>
    <t>1] Teaching Skill and methodology. [Ms. S. G. Thakur (EEM)]</t>
  </si>
  <si>
    <t>1] Teaching Skill and methodology. [Mr. A. A. Kale (EM-I)]</t>
  </si>
  <si>
    <t>1] Teaching Skill and methodology. [Ms. Prachi Wagde (OOPM)]</t>
  </si>
  <si>
    <t>2] Conducts Classes Regularly and on time * [Mrs. Samita Saraf (AM- III)]</t>
  </si>
  <si>
    <t>2] Conducts Classes Regularly and on time * [Ms. J. Satheesh (EDC)]</t>
  </si>
  <si>
    <t>2] Conducts Classes Regularly and on time * [Ms. J. A. Bodhale (CNCPG)]</t>
  </si>
  <si>
    <t>2] Conducts Classes Regularly and on time * [Ms. S. G. Thakur (EEM)]</t>
  </si>
  <si>
    <t>2] Conducts Classes Regularly and on time * [Mr. A. A. Kale (EM-I)]</t>
  </si>
  <si>
    <t>2] Conducts Classes Regularly and on time * [Ms. Prachi Wagde (OOPM)]</t>
  </si>
  <si>
    <t>3] Completes syllabus [Mrs. Samita Saraf (AM- III)]</t>
  </si>
  <si>
    <t>3] Completes syllabus [Ms. J. Satheesh (EDC)]</t>
  </si>
  <si>
    <t>3] Completes syllabus [Ms. J. A. Bodhale (CNCPG)]</t>
  </si>
  <si>
    <t>3] Completes syllabus [Ms. S. G. Thakur (EEM)]</t>
  </si>
  <si>
    <t>3] Completes syllabus [Mr. A. A. Kale (EM-I)]</t>
  </si>
  <si>
    <t>3] Completes syllabus [Ms. Prachi Wagde (OOPM)]</t>
  </si>
  <si>
    <t>4] Use of various teaching aids ( Blackboard, Projector, Videos etc) [Mrs. Samita Saraf (AM- III)]</t>
  </si>
  <si>
    <t>4] Use of various teaching aids ( Blackboard, Projector, Videos etc) [Ms. J. Satheesh (EDC)]</t>
  </si>
  <si>
    <t>4] Use of various teaching aids ( Blackboard, Projector, Videos etc) [Ms. J. A. Bodhale (CNCPG)]</t>
  </si>
  <si>
    <t>4] Use of various teaching aids ( Blackboard, Projector, Videos etc) [Ms. S. G. Thakur (EEM)]</t>
  </si>
  <si>
    <t>4] Use of various teaching aids ( Blackboard, Projector, Videos etc) [Mr. A. A. Kale (EM-I)]</t>
  </si>
  <si>
    <t>4] Use of various teaching aids ( Blackboard, Projector, Videos etc) [Ms. Prachi Wagde (OOPM)]</t>
  </si>
  <si>
    <t>5] Makes Class interactive through question and answer sessions [Mrs. Samita Saraf (AM- III)]</t>
  </si>
  <si>
    <t>5] Makes Class interactive through question and answer sessions [Ms. J. Satheesh (EDC)]</t>
  </si>
  <si>
    <t>5] Makes Class interactive through question and answer sessions [Ms. J. A. Bodhale (CNCPG)]</t>
  </si>
  <si>
    <t>5] Makes Class interactive through question and answer sessions [Ms. S. G. Thakur (EEM)]</t>
  </si>
  <si>
    <t>5] Makes Class interactive through question and answer sessions [Mr. A. A. Kale (EM-I)]</t>
  </si>
  <si>
    <t>5] Makes Class interactive through question and answer sessions [Ms. Prachi Wagde (OOPM)]</t>
  </si>
  <si>
    <t>6] Provides helpful comments on University papers and exams  [Mrs. Samita Saraf (AM- III)]</t>
  </si>
  <si>
    <t>6] Provides helpful comments on University papers and exams  [Ms. J. Satheesh (EDC)]</t>
  </si>
  <si>
    <t>6] Provides helpful comments on University papers and exams  [Ms. J. A. Bodhale (CNCPG)]</t>
  </si>
  <si>
    <t>6] Provides helpful comments on University papers and exams  [Ms. S. G. Thakur (EEM)]</t>
  </si>
  <si>
    <t>6] Provides helpful comments on University papers and exams  [Mr. A. A. Kale (EM-I)]</t>
  </si>
  <si>
    <t>6] Provides helpful comments on University papers and exams  [Ms. Prachi Wagde (OOPM)]</t>
  </si>
  <si>
    <t>7] Command on Communication and audibility  [Mrs. Samita Saraf (AM- III)]</t>
  </si>
  <si>
    <t>7] Command on Communication and audibility  [Ms. J. Satheesh (EDC)]</t>
  </si>
  <si>
    <t>7] Command on Communication and audibility  [Ms. J. A. Bodhale (CNCPG)]</t>
  </si>
  <si>
    <t>7] Command on Communication and audibility  [Ms. S. G. Thakur (EEM)]</t>
  </si>
  <si>
    <t>7] Command on Communication and audibility  [Mr. A. A. Kale (EM-I)]</t>
  </si>
  <si>
    <t>7] Command on Communication and audibility  [Ms. Prachi Wagde (OOPM)]</t>
  </si>
  <si>
    <t>8] Motivates students for learning the subject [Mrs. Samita Saraf (AM- III)]</t>
  </si>
  <si>
    <t>8] Motivates students for learning the subject [Ms. J. Satheesh (EDC)]</t>
  </si>
  <si>
    <t>8] Motivates students for learning the subject [Ms. J. A. Bodhale (CNCPG)]</t>
  </si>
  <si>
    <t>8] Motivates students for learning the subject [Ms. S. G. Thakur (EEM)]</t>
  </si>
  <si>
    <t>8] Motivates students for learning the subject [Mr. A. A. Kale (EM-I)]</t>
  </si>
  <si>
    <t>8] Motivates students for learning the subject [Ms. Prachi Wagde (OOPM)]</t>
  </si>
  <si>
    <t>9] Shares Reference and Study material  [Mrs. Samita Saraf (AM- III)]</t>
  </si>
  <si>
    <t>9] Shares Reference and Study material  [Ms. J. Satheesh (EDC)]</t>
  </si>
  <si>
    <t>9] Shares Reference and Study material  [Ms. J. A. Bodhale (CNCPG)]</t>
  </si>
  <si>
    <t>9] Shares Reference and Study material  [Ms. S. G. Thakur (EEM)]</t>
  </si>
  <si>
    <t>9] Shares Reference and Study material  [Mr. A. A. Kale (EM-I)]</t>
  </si>
  <si>
    <t>9] Shares Reference and Study material  [Ms. Prachi Wagde (OOPM)]</t>
  </si>
  <si>
    <t>10] Maintains Discipline and order of the Class [Mrs. Samita Saraf (AM- III)]</t>
  </si>
  <si>
    <t>10] Maintains Discipline and order of the Class [Ms. J. Satheesh (EDC)]</t>
  </si>
  <si>
    <t>10] Maintains Discipline and order of the Class [Ms. J. A. Bodhale (CNCPG)]</t>
  </si>
  <si>
    <t>10] Maintains Discipline and order of the Class [Ms. S. G. Thakur (EEM)]</t>
  </si>
  <si>
    <t>10] Maintains Discipline and order of the Class [Mr. A. A. Kale (EM-I)]</t>
  </si>
  <si>
    <t>10] Maintains Discipline and order of the Class [Ms. Prachi Wagde (OOPM)]</t>
  </si>
  <si>
    <t>shivamgchaurasiya@gmail.com</t>
  </si>
  <si>
    <t>poonamghute17400@gmail.com</t>
  </si>
  <si>
    <t>yashnarvekar09@gmail.com</t>
  </si>
  <si>
    <t>lanjekarbhavesh@gmail.com</t>
  </si>
  <si>
    <t>splimkar2t@gmail.com</t>
  </si>
  <si>
    <t>pranav.nikam80@gmail.com</t>
  </si>
  <si>
    <t>bhaveshrp91299@gmail.com</t>
  </si>
  <si>
    <t>sanketshase1112000@gmail.com</t>
  </si>
  <si>
    <t>sairajvijaykamthe@gmail.com</t>
  </si>
  <si>
    <t>tikshahedaoo2000@gmail.com</t>
  </si>
  <si>
    <t>chaitanyakarande03@gmail.com</t>
  </si>
  <si>
    <t>jaynkparasiya@gmail.com</t>
  </si>
  <si>
    <t>shaileshjadhav197@gmail.com</t>
  </si>
  <si>
    <t>uddhavkadam870@gmail.com</t>
  </si>
  <si>
    <t>riyakadam2808@gmail.com</t>
  </si>
  <si>
    <t>kokarekiran18@gmail.com</t>
  </si>
  <si>
    <t>SanketdesaleCR7@gmail.com</t>
  </si>
  <si>
    <t>vparle44@gmail.com</t>
  </si>
  <si>
    <t>sanket0598@gmail.com</t>
  </si>
  <si>
    <t>moreprathamesh011@gmail.com</t>
  </si>
  <si>
    <t>ankitakarale5685@gmail.com</t>
  </si>
  <si>
    <t>mrunalbob@gmail.com</t>
  </si>
  <si>
    <t>durgeshbhoye93@gmail.com</t>
  </si>
  <si>
    <t>vishalgadkari2017@gmail.com</t>
  </si>
  <si>
    <t>gawadeprashant542@gmail.com</t>
  </si>
  <si>
    <t>atulkhandizod22@gmail.com</t>
  </si>
  <si>
    <t>ashishchikhalkar0@gmail.com</t>
  </si>
  <si>
    <t>kunalsj1999@gmail.com</t>
  </si>
  <si>
    <t>harnolarpita@gmail.com</t>
  </si>
  <si>
    <t>mahtok921@gmail.com</t>
  </si>
  <si>
    <t>sahilvavhal@gmail.com</t>
  </si>
  <si>
    <t>adulkarsairaj21@gmail.com</t>
  </si>
  <si>
    <t>vikaskansara21596@gmail.com</t>
  </si>
  <si>
    <t>rushikeshgosavi6166@gmail.com</t>
  </si>
  <si>
    <t>dharmeb31@gmail.com</t>
  </si>
  <si>
    <t>3, 2</t>
  </si>
  <si>
    <t>ajinkyamohite86@gmail.com</t>
  </si>
  <si>
    <t>lokhandeshreyas515@gmail.com</t>
  </si>
  <si>
    <t>soham1716@gmail.com</t>
  </si>
  <si>
    <t>chandanchalke1999@gmail.com</t>
  </si>
  <si>
    <t>swapnilmagar8888@gmail.com</t>
  </si>
  <si>
    <t>sudarshannavale77@gmail.com</t>
  </si>
  <si>
    <t>gaikwadsushant351@gmail.com</t>
  </si>
  <si>
    <t>manaliaghane08@gmail.com</t>
  </si>
  <si>
    <t>SonuBorse11@gmail.com</t>
  </si>
  <si>
    <t>sjmmore209@gmail.com</t>
  </si>
  <si>
    <t>parshuramnaik16@gmail.com</t>
  </si>
  <si>
    <t>vinuayare786@gmail.com</t>
  </si>
  <si>
    <t>www.trushachavan21@gmail.com</t>
  </si>
  <si>
    <t>pareshjadhav11029@gmail.com</t>
  </si>
  <si>
    <t>waghmaredashu259@gmail.com</t>
  </si>
  <si>
    <t>shelarroshan46@gmail.com</t>
  </si>
  <si>
    <t>2, 1</t>
  </si>
  <si>
    <t>ameyatawde99@gmail.com</t>
  </si>
  <si>
    <t>shivaniapte99@gmail.com</t>
  </si>
  <si>
    <t>Sushantdalvi1236@gmail.com</t>
  </si>
  <si>
    <t>ranesunil.2000@gmail.com</t>
  </si>
  <si>
    <t>suyashmadge@gmail.com</t>
  </si>
  <si>
    <t>prajeshbhamre@gmail.com</t>
  </si>
  <si>
    <t>omjadhav270@gmail.com</t>
  </si>
  <si>
    <t>papihakhetale11@gmail.com</t>
  </si>
  <si>
    <t>tanishqbhatkar07@gmail.com</t>
  </si>
  <si>
    <t>Jawahar Education Society's</t>
  </si>
  <si>
    <t>shwetamohite2720@gmail.com</t>
  </si>
  <si>
    <t>A. C. Patil College of Engineering, Kharghar, Navi Mumbai. 410210.</t>
  </si>
  <si>
    <t xml:space="preserve">Department Electrical  Engineering </t>
  </si>
  <si>
    <t>Academic Year 2018-19 (Odd Sem)</t>
  </si>
  <si>
    <t>pagaredeepali03@gmail.com</t>
  </si>
  <si>
    <t>End Semester Faculty Feedback Report</t>
  </si>
  <si>
    <t>SE (A) Sem III</t>
  </si>
  <si>
    <t>adky2468@gmail.com</t>
  </si>
  <si>
    <t>No. of Responses = 64</t>
  </si>
  <si>
    <t>shardulpakhare2512@gmail.com</t>
  </si>
  <si>
    <t>Course</t>
  </si>
  <si>
    <t>AM-III</t>
  </si>
  <si>
    <t>EDC</t>
  </si>
  <si>
    <t>Name: Mrs. Samita Saraf</t>
  </si>
  <si>
    <t>Name:Ms. J. Satheesh</t>
  </si>
  <si>
    <t>Sr. No.</t>
  </si>
  <si>
    <t>Title</t>
  </si>
  <si>
    <t>Average</t>
  </si>
  <si>
    <t>Percentage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</si>
  <si>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</si>
  <si>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</si>
  <si>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</si>
  <si>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</si>
  <si>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</si>
  <si>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</si>
  <si>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</si>
  <si>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</si>
  <si>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</si>
  <si>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</si>
  <si>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</si>
  <si>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</si>
  <si>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</si>
  <si>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</si>
  <si>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</si>
  <si>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</si>
  <si>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>Ms. J. Satheesh</t>
  </si>
  <si>
    <t xml:space="preserve">                                            Dr. S. R. Deore </t>
  </si>
  <si>
    <t>Dr. D. G. Borse</t>
  </si>
  <si>
    <t>Mrs. Samita Saraf</t>
  </si>
  <si>
    <t>CNCPG</t>
  </si>
  <si>
    <t>Name:Ms. J. A. Bodhale</t>
  </si>
  <si>
    <t xml:space="preserve">End Semester Faculty Feedback Report			</t>
  </si>
  <si>
    <t>EEM</t>
  </si>
  <si>
    <t>Name:Ms. S. G. Thakur</t>
  </si>
  <si>
    <t>Ms. J. A. Bodhale</t>
  </si>
  <si>
    <t>EM-I</t>
  </si>
  <si>
    <t>Name:Mr. A. A. Kale</t>
  </si>
  <si>
    <t>Ms. S. G. Thakur</t>
  </si>
  <si>
    <t>Mr. A. A. Kale</t>
  </si>
  <si>
    <t>OOPM</t>
  </si>
  <si>
    <t>Name:Ms. Prachi Wagde</t>
  </si>
  <si>
    <t>Ms. Prachi Wagde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</si>
</sst>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8">
    <font>
      <sz val="10.0"/>
      <color rgb="FF000000"/>
      <name val="Arial"/>
    </font>
    <font/>
    <font>
      <name val="Arial"/>
    </font>
    <font>
      <b/>
      <sz val="12.0"/>
      <name val="Times New Roman"/>
    </font>
    <font>
      <b/>
      <sz val="12.0"/>
      <color rgb="FF000000"/>
      <name val="Times New Roman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8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3" numFmtId="0" xfId="0" applyAlignment="1" applyFont="1">
      <alignment horizontal="center" readingOrder="0" vertical="bottom"/>
    </xf>
    <xf borderId="1" fillId="0" fontId="2" numFmtId="0" xfId="0" applyAlignment="1" applyBorder="1" applyFont="1">
      <alignment vertical="bottom"/>
    </xf>
    <xf borderId="2" fillId="0" fontId="2" numFmtId="0" xfId="0" applyAlignment="1" applyBorder="1" applyFont="1">
      <alignment vertical="bottom"/>
    </xf>
    <xf borderId="3" fillId="0" fontId="4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5" fillId="2" fontId="2" numFmtId="0" xfId="0" applyAlignment="1" applyBorder="1" applyFill="1" applyFont="1">
      <alignment vertical="bottom"/>
    </xf>
    <xf borderId="6" fillId="2" fontId="5" numFmtId="0" xfId="0" applyAlignment="1" applyBorder="1" applyFont="1">
      <alignment horizontal="center" readingOrder="0"/>
    </xf>
    <xf borderId="2" fillId="0" fontId="6" numFmtId="0" xfId="0" applyAlignment="1" applyBorder="1" applyFont="1">
      <alignment readingOrder="0" vertical="bottom"/>
    </xf>
    <xf borderId="0" fillId="0" fontId="1" numFmtId="2" xfId="0" applyFont="1" applyNumberFormat="1"/>
    <xf borderId="1" fillId="0" fontId="6" numFmtId="0" xfId="0" applyAlignment="1" applyBorder="1" applyFont="1">
      <alignment horizontal="center" readingOrder="0" shrinkToFit="0" vertical="bottom" wrapText="1"/>
    </xf>
    <xf borderId="2" fillId="0" fontId="1" numFmtId="0" xfId="0" applyBorder="1" applyFont="1"/>
    <xf borderId="5" fillId="0" fontId="2" numFmtId="0" xfId="0" applyAlignment="1" applyBorder="1" applyFont="1">
      <alignment vertical="bottom"/>
    </xf>
    <xf borderId="2" fillId="0" fontId="6" numFmtId="0" xfId="0" applyAlignment="1" applyBorder="1" applyFont="1">
      <alignment horizontal="center" vertical="bottom"/>
    </xf>
    <xf borderId="2" fillId="0" fontId="6" numFmtId="0" xfId="0" applyAlignment="1" applyBorder="1" applyFont="1">
      <alignment vertical="bottom"/>
    </xf>
    <xf borderId="6" fillId="2" fontId="6" numFmtId="0" xfId="0" applyAlignment="1" applyBorder="1" applyFont="1">
      <alignment horizontal="center" shrinkToFit="0" vertical="bottom" wrapText="1"/>
    </xf>
    <xf borderId="6" fillId="2" fontId="6" numFmtId="0" xfId="0" applyAlignment="1" applyBorder="1" applyFont="1">
      <alignment shrinkToFit="0" vertical="bottom" wrapText="1"/>
    </xf>
    <xf borderId="2" fillId="0" fontId="7" numFmtId="2" xfId="0" applyAlignment="1" applyBorder="1" applyFont="1" applyNumberFormat="1">
      <alignment horizontal="center" vertical="center"/>
    </xf>
    <xf borderId="2" fillId="0" fontId="7" numFmtId="10" xfId="0" applyAlignment="1" applyBorder="1" applyFont="1" applyNumberFormat="1">
      <alignment horizontal="center" vertical="center"/>
    </xf>
    <xf borderId="7" fillId="2" fontId="6" numFmtId="0" xfId="0" applyAlignment="1" applyBorder="1" applyFont="1">
      <alignment shrinkToFit="0" vertical="bottom" wrapText="1"/>
    </xf>
    <xf borderId="2" fillId="0" fontId="4" numFmtId="0" xfId="0" applyAlignment="1" applyBorder="1" applyFont="1">
      <alignment vertical="bottom"/>
    </xf>
    <xf borderId="2" fillId="0" fontId="3" numFmtId="2" xfId="0" applyAlignment="1" applyBorder="1" applyFont="1" applyNumberFormat="1">
      <alignment horizontal="center" vertical="center"/>
    </xf>
    <xf borderId="2" fillId="0" fontId="3" numFmtId="10" xfId="0" applyAlignment="1" applyBorder="1" applyFont="1" applyNumberFormat="1">
      <alignment horizontal="center" vertical="center"/>
    </xf>
    <xf borderId="0" fillId="0" fontId="2" numFmtId="0" xfId="0" applyAlignment="1" applyFont="1">
      <alignment vertical="top"/>
    </xf>
    <xf borderId="0" fillId="0" fontId="3" numFmtId="0" xfId="0" applyAlignment="1" applyFont="1">
      <alignment vertical="top"/>
    </xf>
    <xf borderId="0" fillId="2" fontId="4" numFmtId="0" xfId="0" applyAlignment="1" applyFont="1">
      <alignment horizontal="center" readingOrder="0" vertical="bottom"/>
    </xf>
    <xf borderId="0" fillId="2" fontId="4" numFmtId="0" xfId="0" applyAlignment="1" applyFont="1">
      <alignment horizontal="center" vertical="bottom"/>
    </xf>
    <xf borderId="6" fillId="0" fontId="7" numFmtId="2" xfId="0" applyAlignment="1" applyBorder="1" applyFont="1" applyNumberFormat="1">
      <alignment horizontal="center"/>
    </xf>
    <xf borderId="7" fillId="0" fontId="7" numFmtId="2" xfId="0" applyAlignment="1" applyBorder="1" applyFont="1" applyNumberFormat="1">
      <alignment horizontal="center"/>
    </xf>
    <xf borderId="6" fillId="0" fontId="7" numFmtId="2" xfId="0" applyAlignment="1" applyBorder="1" applyFont="1" applyNumberFormat="1">
      <alignment horizontal="center" vertical="bottom"/>
    </xf>
    <xf borderId="7" fillId="0" fontId="7" numFmtId="2" xfId="0" applyAlignment="1" applyBorder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'AM-III'!$C$10:$C$19</c:f>
            </c:strRef>
          </c:cat>
          <c:val>
            <c:numRef>
              <c:f>'AM-III'!$E$10:$E$19</c:f>
            </c:numRef>
          </c:val>
        </c:ser>
        <c:axId val="1149708783"/>
        <c:axId val="1389818737"/>
      </c:barChart>
      <c:catAx>
        <c:axId val="114970878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389818737"/>
      </c:catAx>
      <c:valAx>
        <c:axId val="138981873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14970878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EDC!$C$10:$C$19</c:f>
            </c:strRef>
          </c:cat>
          <c:val>
            <c:numRef>
              <c:f>EDC!$E$10:$E$19</c:f>
            </c:numRef>
          </c:val>
        </c:ser>
        <c:axId val="1057528245"/>
        <c:axId val="944596017"/>
      </c:barChart>
      <c:catAx>
        <c:axId val="105752824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944596017"/>
      </c:catAx>
      <c:valAx>
        <c:axId val="94459601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057528245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CNCPG!$C$10:$C$19</c:f>
            </c:strRef>
          </c:cat>
          <c:val>
            <c:numRef>
              <c:f>CNCPG!$E$10:$E$19</c:f>
            </c:numRef>
          </c:val>
        </c:ser>
        <c:axId val="555902745"/>
        <c:axId val="617643853"/>
      </c:barChart>
      <c:catAx>
        <c:axId val="555902745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617643853"/>
      </c:catAx>
      <c:valAx>
        <c:axId val="61764385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55902745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EEM!$C$10:$C$19</c:f>
            </c:strRef>
          </c:cat>
          <c:val>
            <c:numRef>
              <c:f>EEM!$E$10:$E$19</c:f>
            </c:numRef>
          </c:val>
        </c:ser>
        <c:axId val="857053570"/>
        <c:axId val="1603963224"/>
      </c:barChart>
      <c:catAx>
        <c:axId val="85705357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603963224"/>
      </c:catAx>
      <c:valAx>
        <c:axId val="160396322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857053570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'EM-I'!$C$10:$C$19</c:f>
            </c:strRef>
          </c:cat>
          <c:val>
            <c:numRef>
              <c:f>'EM-I'!$E$10:$E$19</c:f>
            </c:numRef>
          </c:val>
        </c:ser>
        <c:axId val="533584789"/>
        <c:axId val="1130166576"/>
      </c:barChart>
      <c:catAx>
        <c:axId val="53358478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130166576"/>
      </c:catAx>
      <c:valAx>
        <c:axId val="1130166576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533584789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OOPM!$C$10:$C$19</c:f>
            </c:strRef>
          </c:cat>
          <c:val>
            <c:numRef>
              <c:f>OOPM!$E$10:$E$19</c:f>
            </c:numRef>
          </c:val>
        </c:ser>
        <c:axId val="2090729390"/>
        <c:axId val="1218185281"/>
      </c:barChart>
      <c:catAx>
        <c:axId val="2090729390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218185281"/>
      </c:catAx>
      <c:valAx>
        <c:axId val="1218185281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2090729390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791325" cy="26003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686550" cy="253365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419850" cy="260032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43392.679184583336</v>
      </c>
      <c r="B2" s="2" t="s">
        <v>62</v>
      </c>
      <c r="C2" s="2">
        <v>2.0</v>
      </c>
      <c r="D2" s="2">
        <v>2.0</v>
      </c>
      <c r="E2" s="2">
        <v>3.0</v>
      </c>
      <c r="F2" s="2">
        <v>3.0</v>
      </c>
      <c r="G2" s="2">
        <v>3.0</v>
      </c>
      <c r="H2" s="2">
        <v>2.0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2.0</v>
      </c>
      <c r="U2" s="2">
        <v>2.0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2.0</v>
      </c>
      <c r="AC2" s="2">
        <v>2.0</v>
      </c>
      <c r="AD2" s="2">
        <v>3.0</v>
      </c>
      <c r="AE2" s="2">
        <v>2.0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2.0</v>
      </c>
      <c r="AT2" s="2">
        <v>3.0</v>
      </c>
      <c r="AU2" s="2">
        <v>2.0</v>
      </c>
      <c r="AV2" s="2">
        <v>3.0</v>
      </c>
      <c r="AW2" s="2">
        <v>3.0</v>
      </c>
      <c r="AX2" s="2">
        <v>2.0</v>
      </c>
      <c r="AY2" s="2">
        <v>3.0</v>
      </c>
      <c r="AZ2" s="2">
        <v>2.0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43392.931706041665</v>
      </c>
      <c r="B3" s="2" t="s">
        <v>63</v>
      </c>
      <c r="C3" s="2">
        <v>3.0</v>
      </c>
      <c r="D3" s="2">
        <v>3.0</v>
      </c>
      <c r="E3" s="2">
        <v>3.0</v>
      </c>
      <c r="F3" s="2">
        <v>3.0</v>
      </c>
      <c r="G3" s="2">
        <v>3.0</v>
      </c>
      <c r="H3" s="2">
        <v>3.0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3.0</v>
      </c>
      <c r="P3" s="2">
        <v>3.0</v>
      </c>
      <c r="Q3" s="2">
        <v>3.0</v>
      </c>
      <c r="R3" s="2">
        <v>3.0</v>
      </c>
      <c r="S3" s="2">
        <v>3.0</v>
      </c>
      <c r="T3" s="2">
        <v>3.0</v>
      </c>
      <c r="U3" s="2">
        <v>3.0</v>
      </c>
      <c r="V3" s="2">
        <v>3.0</v>
      </c>
      <c r="W3" s="2">
        <v>3.0</v>
      </c>
      <c r="X3" s="2">
        <v>3.0</v>
      </c>
      <c r="Y3" s="2">
        <v>3.0</v>
      </c>
      <c r="Z3" s="2">
        <v>3.0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3.0</v>
      </c>
      <c r="BF3" s="2">
        <v>3.0</v>
      </c>
      <c r="BG3" s="2">
        <v>3.0</v>
      </c>
      <c r="BH3" s="2">
        <v>3.0</v>
      </c>
      <c r="BI3" s="2">
        <v>3.0</v>
      </c>
      <c r="BJ3" s="2">
        <v>3.0</v>
      </c>
    </row>
    <row r="4">
      <c r="A4" s="1">
        <v>43392.94068659723</v>
      </c>
      <c r="B4" s="2" t="s">
        <v>64</v>
      </c>
      <c r="C4" s="2">
        <v>3.0</v>
      </c>
      <c r="D4" s="2">
        <v>3.0</v>
      </c>
      <c r="E4" s="2">
        <v>2.0</v>
      </c>
      <c r="F4" s="2">
        <v>3.0</v>
      </c>
      <c r="G4" s="2">
        <v>2.0</v>
      </c>
      <c r="H4" s="2">
        <v>2.0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2.0</v>
      </c>
      <c r="P4" s="2">
        <v>3.0</v>
      </c>
      <c r="Q4" s="2">
        <v>2.0</v>
      </c>
      <c r="R4" s="2">
        <v>3.0</v>
      </c>
      <c r="S4" s="2">
        <v>2.0</v>
      </c>
      <c r="T4" s="2">
        <v>2.0</v>
      </c>
      <c r="U4" s="2">
        <v>3.0</v>
      </c>
      <c r="V4" s="2">
        <v>3.0</v>
      </c>
      <c r="W4" s="2">
        <v>3.0</v>
      </c>
      <c r="X4" s="2">
        <v>3.0</v>
      </c>
      <c r="Y4" s="2">
        <v>3.0</v>
      </c>
      <c r="Z4" s="2">
        <v>3.0</v>
      </c>
      <c r="AA4" s="2">
        <v>3.0</v>
      </c>
      <c r="AB4" s="2">
        <v>3.0</v>
      </c>
      <c r="AC4" s="2">
        <v>3.0</v>
      </c>
      <c r="AD4" s="2">
        <v>3.0</v>
      </c>
      <c r="AE4" s="2">
        <v>1.0</v>
      </c>
      <c r="AF4" s="2">
        <v>1.0</v>
      </c>
      <c r="AG4" s="2">
        <v>3.0</v>
      </c>
      <c r="AH4" s="2">
        <v>3.0</v>
      </c>
      <c r="AI4" s="2">
        <v>3.0</v>
      </c>
      <c r="AJ4" s="2">
        <v>3.0</v>
      </c>
      <c r="AK4" s="2">
        <v>2.0</v>
      </c>
      <c r="AL4" s="2">
        <v>1.0</v>
      </c>
      <c r="AM4" s="2">
        <v>3.0</v>
      </c>
      <c r="AN4" s="2">
        <v>3.0</v>
      </c>
      <c r="AO4" s="2">
        <v>2.0</v>
      </c>
      <c r="AP4" s="2">
        <v>3.0</v>
      </c>
      <c r="AQ4" s="2">
        <v>2.0</v>
      </c>
      <c r="AR4" s="2">
        <v>2.0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1.0</v>
      </c>
      <c r="AY4" s="2">
        <v>2.0</v>
      </c>
      <c r="AZ4" s="2">
        <v>3.0</v>
      </c>
      <c r="BA4" s="2">
        <v>3.0</v>
      </c>
      <c r="BB4" s="2">
        <v>3.0</v>
      </c>
      <c r="BC4" s="2">
        <v>1.0</v>
      </c>
      <c r="BD4" s="2">
        <v>1.0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43393.425552789355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2.0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2.0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2.0</v>
      </c>
      <c r="U5" s="2">
        <v>3.0</v>
      </c>
      <c r="V5" s="2">
        <v>3.0</v>
      </c>
      <c r="W5" s="2">
        <v>3.0</v>
      </c>
      <c r="X5" s="2">
        <v>3.0</v>
      </c>
      <c r="Y5" s="2">
        <v>3.0</v>
      </c>
      <c r="Z5" s="2">
        <v>2.0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2.0</v>
      </c>
      <c r="AG5" s="2">
        <v>3.0</v>
      </c>
      <c r="AH5" s="2">
        <v>3.0</v>
      </c>
      <c r="AI5" s="2">
        <v>3.0</v>
      </c>
      <c r="AJ5" s="2">
        <v>3.0</v>
      </c>
      <c r="AK5" s="2">
        <v>3.0</v>
      </c>
      <c r="AL5" s="2">
        <v>2.0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2.0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2.0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2.0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2.0</v>
      </c>
    </row>
    <row r="6">
      <c r="A6" s="1">
        <v>43393.595681226856</v>
      </c>
      <c r="B6" s="2" t="s">
        <v>66</v>
      </c>
      <c r="C6" s="2">
        <v>2.0</v>
      </c>
      <c r="D6" s="2">
        <v>3.0</v>
      </c>
      <c r="E6" s="2">
        <v>2.0</v>
      </c>
      <c r="F6" s="2">
        <v>2.0</v>
      </c>
      <c r="G6" s="2">
        <v>2.0</v>
      </c>
      <c r="H6" s="2">
        <v>2.0</v>
      </c>
      <c r="I6" s="2">
        <v>3.0</v>
      </c>
      <c r="J6" s="2">
        <v>2.0</v>
      </c>
      <c r="K6" s="2">
        <v>3.0</v>
      </c>
      <c r="L6" s="2">
        <v>2.0</v>
      </c>
      <c r="M6" s="2">
        <v>3.0</v>
      </c>
      <c r="N6" s="2">
        <v>2.0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2.0</v>
      </c>
      <c r="V6" s="2">
        <v>2.0</v>
      </c>
      <c r="W6" s="2">
        <v>3.0</v>
      </c>
      <c r="X6" s="2">
        <v>3.0</v>
      </c>
      <c r="Y6" s="2">
        <v>2.0</v>
      </c>
      <c r="Z6" s="2">
        <v>2.0</v>
      </c>
      <c r="AA6" s="2">
        <v>2.0</v>
      </c>
      <c r="AB6" s="2">
        <v>3.0</v>
      </c>
      <c r="AC6" s="2">
        <v>2.0</v>
      </c>
      <c r="AD6" s="2">
        <v>3.0</v>
      </c>
      <c r="AE6" s="2">
        <v>3.0</v>
      </c>
      <c r="AF6" s="2">
        <v>2.0</v>
      </c>
      <c r="AG6" s="2">
        <v>2.0</v>
      </c>
      <c r="AH6" s="2">
        <v>3.0</v>
      </c>
      <c r="AI6" s="2">
        <v>2.0</v>
      </c>
      <c r="AJ6" s="2">
        <v>2.0</v>
      </c>
      <c r="AK6" s="2">
        <v>3.0</v>
      </c>
      <c r="AL6" s="2">
        <v>2.0</v>
      </c>
      <c r="AM6" s="2">
        <v>2.0</v>
      </c>
      <c r="AN6" s="2">
        <v>2.0</v>
      </c>
      <c r="AO6" s="2">
        <v>2.0</v>
      </c>
      <c r="AP6" s="2">
        <v>2.0</v>
      </c>
      <c r="AQ6" s="2">
        <v>2.0</v>
      </c>
      <c r="AR6" s="2">
        <v>2.0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2.0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2.0</v>
      </c>
      <c r="BF6" s="2">
        <v>3.0</v>
      </c>
      <c r="BG6" s="2">
        <v>2.0</v>
      </c>
      <c r="BH6" s="2">
        <v>2.0</v>
      </c>
      <c r="BI6" s="2">
        <v>2.0</v>
      </c>
      <c r="BJ6" s="2">
        <v>2.0</v>
      </c>
    </row>
    <row r="7">
      <c r="A7" s="1">
        <v>43393.7872309838</v>
      </c>
      <c r="B7" s="2" t="s">
        <v>67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43393.98325928241</v>
      </c>
      <c r="B8" s="2" t="s">
        <v>68</v>
      </c>
      <c r="C8" s="2">
        <v>2.0</v>
      </c>
      <c r="D8" s="2">
        <v>2.0</v>
      </c>
      <c r="E8" s="2">
        <v>2.0</v>
      </c>
      <c r="F8" s="2">
        <v>3.0</v>
      </c>
      <c r="G8" s="2">
        <v>2.0</v>
      </c>
      <c r="H8" s="2">
        <v>2.0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2.0</v>
      </c>
      <c r="U8" s="2">
        <v>2.0</v>
      </c>
      <c r="V8" s="2">
        <v>2.0</v>
      </c>
      <c r="W8" s="2">
        <v>3.0</v>
      </c>
      <c r="X8" s="2">
        <v>3.0</v>
      </c>
      <c r="Y8" s="2">
        <v>3.0</v>
      </c>
      <c r="Z8" s="2">
        <v>2.0</v>
      </c>
      <c r="AA8" s="2">
        <v>2.0</v>
      </c>
      <c r="AB8" s="2">
        <v>3.0</v>
      </c>
      <c r="AC8" s="2">
        <v>2.0</v>
      </c>
      <c r="AD8" s="2">
        <v>3.0</v>
      </c>
      <c r="AE8" s="2">
        <v>2.0</v>
      </c>
      <c r="AF8" s="2">
        <v>2.0</v>
      </c>
      <c r="AG8" s="2">
        <v>2.0</v>
      </c>
      <c r="AH8" s="2">
        <v>2.0</v>
      </c>
      <c r="AI8" s="2">
        <v>2.0</v>
      </c>
      <c r="AJ8" s="2">
        <v>2.0</v>
      </c>
      <c r="AK8" s="2">
        <v>2.0</v>
      </c>
      <c r="AL8" s="2">
        <v>2.0</v>
      </c>
      <c r="AM8" s="2">
        <v>3.0</v>
      </c>
      <c r="AN8" s="2">
        <v>2.0</v>
      </c>
      <c r="AO8" s="2">
        <v>2.0</v>
      </c>
      <c r="AP8" s="2">
        <v>3.0</v>
      </c>
      <c r="AQ8" s="2">
        <v>2.0</v>
      </c>
      <c r="AR8" s="2">
        <v>2.0</v>
      </c>
      <c r="AS8" s="2">
        <v>2.0</v>
      </c>
      <c r="AT8" s="2">
        <v>3.0</v>
      </c>
      <c r="AU8" s="2">
        <v>2.0</v>
      </c>
      <c r="AV8" s="2">
        <v>3.0</v>
      </c>
      <c r="AW8" s="2">
        <v>3.0</v>
      </c>
      <c r="AX8" s="2">
        <v>2.0</v>
      </c>
      <c r="AY8" s="2">
        <v>2.0</v>
      </c>
      <c r="AZ8" s="2">
        <v>3.0</v>
      </c>
      <c r="BA8" s="2">
        <v>3.0</v>
      </c>
      <c r="BB8" s="2">
        <v>3.0</v>
      </c>
      <c r="BC8" s="2">
        <v>2.0</v>
      </c>
      <c r="BD8" s="2">
        <v>2.0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43394.77119267361</v>
      </c>
      <c r="B9" s="2" t="s">
        <v>69</v>
      </c>
      <c r="C9" s="2">
        <v>3.0</v>
      </c>
      <c r="D9" s="2">
        <v>3.0</v>
      </c>
      <c r="E9" s="2">
        <v>3.0</v>
      </c>
      <c r="F9" s="2">
        <v>3.0</v>
      </c>
      <c r="G9" s="2">
        <v>2.0</v>
      </c>
      <c r="H9" s="2">
        <v>1.0</v>
      </c>
      <c r="I9" s="2">
        <v>3.0</v>
      </c>
      <c r="J9" s="2">
        <v>3.0</v>
      </c>
      <c r="K9" s="2">
        <v>2.0</v>
      </c>
      <c r="L9" s="2">
        <v>3.0</v>
      </c>
      <c r="M9" s="2">
        <v>2.0</v>
      </c>
      <c r="N9" s="2">
        <v>2.0</v>
      </c>
      <c r="O9" s="2">
        <v>2.0</v>
      </c>
      <c r="P9" s="2">
        <v>3.0</v>
      </c>
      <c r="Q9" s="2">
        <v>3.0</v>
      </c>
      <c r="R9" s="2">
        <v>3.0</v>
      </c>
      <c r="S9" s="2">
        <v>2.0</v>
      </c>
      <c r="T9" s="2">
        <v>1.0</v>
      </c>
      <c r="U9" s="2">
        <v>3.0</v>
      </c>
      <c r="V9" s="2">
        <v>3.0</v>
      </c>
      <c r="W9" s="2">
        <v>2.0</v>
      </c>
      <c r="X9" s="2">
        <v>3.0</v>
      </c>
      <c r="Y9" s="2">
        <v>3.0</v>
      </c>
      <c r="Z9" s="2">
        <v>1.0</v>
      </c>
      <c r="AA9" s="2">
        <v>2.0</v>
      </c>
      <c r="AB9" s="2">
        <v>2.0</v>
      </c>
      <c r="AC9" s="2">
        <v>2.0</v>
      </c>
      <c r="AD9" s="2">
        <v>3.0</v>
      </c>
      <c r="AE9" s="2">
        <v>2.0</v>
      </c>
      <c r="AF9" s="2">
        <v>1.0</v>
      </c>
      <c r="AG9" s="2">
        <v>3.0</v>
      </c>
      <c r="AH9" s="2">
        <v>2.0</v>
      </c>
      <c r="AI9" s="2">
        <v>3.0</v>
      </c>
      <c r="AJ9" s="2">
        <v>3.0</v>
      </c>
      <c r="AK9" s="2">
        <v>3.0</v>
      </c>
      <c r="AL9" s="2">
        <v>2.0</v>
      </c>
      <c r="AM9" s="2">
        <v>3.0</v>
      </c>
      <c r="AN9" s="2">
        <v>3.0</v>
      </c>
      <c r="AO9" s="2">
        <v>2.0</v>
      </c>
      <c r="AP9" s="2">
        <v>3.0</v>
      </c>
      <c r="AQ9" s="2">
        <v>3.0</v>
      </c>
      <c r="AR9" s="2">
        <v>2.0</v>
      </c>
      <c r="AS9" s="2">
        <v>3.0</v>
      </c>
      <c r="AT9" s="2">
        <v>2.0</v>
      </c>
      <c r="AU9" s="2">
        <v>3.0</v>
      </c>
      <c r="AV9" s="2">
        <v>2.0</v>
      </c>
      <c r="AW9" s="2">
        <v>3.0</v>
      </c>
      <c r="AX9" s="2">
        <v>3.0</v>
      </c>
      <c r="AY9" s="2">
        <v>3.0</v>
      </c>
      <c r="AZ9" s="2">
        <v>3.0</v>
      </c>
      <c r="BA9" s="2">
        <v>2.0</v>
      </c>
      <c r="BB9" s="2">
        <v>2.0</v>
      </c>
      <c r="BC9" s="2">
        <v>3.0</v>
      </c>
      <c r="BD9" s="2">
        <v>3.0</v>
      </c>
      <c r="BE9" s="2">
        <v>3.0</v>
      </c>
      <c r="BF9" s="2">
        <v>2.0</v>
      </c>
      <c r="BG9" s="2">
        <v>3.0</v>
      </c>
      <c r="BH9" s="2">
        <v>3.0</v>
      </c>
      <c r="BI9" s="2">
        <v>2.0</v>
      </c>
      <c r="BJ9" s="2">
        <v>2.0</v>
      </c>
    </row>
    <row r="10">
      <c r="A10" s="1">
        <v>43394.78316288194</v>
      </c>
      <c r="B10" s="2" t="s">
        <v>70</v>
      </c>
      <c r="C10" s="2">
        <v>3.0</v>
      </c>
      <c r="D10" s="2">
        <v>3.0</v>
      </c>
      <c r="E10" s="2">
        <v>2.0</v>
      </c>
      <c r="F10" s="2">
        <v>3.0</v>
      </c>
      <c r="G10" s="2">
        <v>3.0</v>
      </c>
      <c r="H10" s="2">
        <v>2.0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2.0</v>
      </c>
      <c r="Q10" s="2">
        <v>3.0</v>
      </c>
      <c r="R10" s="2">
        <v>2.0</v>
      </c>
      <c r="S10" s="2">
        <v>3.0</v>
      </c>
      <c r="T10" s="2">
        <v>2.0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2.0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2.0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2.0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2.0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2.0</v>
      </c>
    </row>
    <row r="11">
      <c r="A11" s="1">
        <v>43394.97854659722</v>
      </c>
      <c r="B11" s="2" t="s">
        <v>71</v>
      </c>
      <c r="C11" s="2">
        <v>2.0</v>
      </c>
      <c r="D11" s="2">
        <v>3.0</v>
      </c>
      <c r="E11" s="2">
        <v>2.0</v>
      </c>
      <c r="F11" s="2">
        <v>3.0</v>
      </c>
      <c r="G11" s="2">
        <v>3.0</v>
      </c>
      <c r="H11" s="2">
        <v>2.0</v>
      </c>
      <c r="I11" s="2">
        <v>2.0</v>
      </c>
      <c r="J11" s="2">
        <v>3.0</v>
      </c>
      <c r="K11" s="2">
        <v>2.0</v>
      </c>
      <c r="L11" s="2">
        <v>3.0</v>
      </c>
      <c r="M11" s="2">
        <v>3.0</v>
      </c>
      <c r="N11" s="2">
        <v>2.0</v>
      </c>
      <c r="O11" s="2">
        <v>2.0</v>
      </c>
      <c r="P11" s="2">
        <v>3.0</v>
      </c>
      <c r="Q11" s="2">
        <v>2.0</v>
      </c>
      <c r="R11" s="2">
        <v>3.0</v>
      </c>
      <c r="S11" s="2">
        <v>3.0</v>
      </c>
      <c r="T11" s="2">
        <v>2.0</v>
      </c>
      <c r="U11" s="2">
        <v>2.0</v>
      </c>
      <c r="V11" s="2">
        <v>3.0</v>
      </c>
      <c r="W11" s="2">
        <v>2.0</v>
      </c>
      <c r="X11" s="2">
        <v>3.0</v>
      </c>
      <c r="Y11" s="2">
        <v>3.0</v>
      </c>
      <c r="Z11" s="2">
        <v>2.0</v>
      </c>
      <c r="AA11" s="2">
        <v>2.0</v>
      </c>
      <c r="AB11" s="2">
        <v>3.0</v>
      </c>
      <c r="AC11" s="2">
        <v>2.0</v>
      </c>
      <c r="AD11" s="2">
        <v>3.0</v>
      </c>
      <c r="AE11" s="2">
        <v>3.0</v>
      </c>
      <c r="AF11" s="2">
        <v>2.0</v>
      </c>
      <c r="AG11" s="2">
        <v>2.0</v>
      </c>
      <c r="AH11" s="2">
        <v>3.0</v>
      </c>
      <c r="AI11" s="2">
        <v>2.0</v>
      </c>
      <c r="AJ11" s="2">
        <v>3.0</v>
      </c>
      <c r="AK11" s="2">
        <v>3.0</v>
      </c>
      <c r="AL11" s="2">
        <v>2.0</v>
      </c>
      <c r="AM11" s="2">
        <v>2.0</v>
      </c>
      <c r="AN11" s="2">
        <v>3.0</v>
      </c>
      <c r="AO11" s="2">
        <v>2.0</v>
      </c>
      <c r="AP11" s="2">
        <v>3.0</v>
      </c>
      <c r="AQ11" s="2">
        <v>3.0</v>
      </c>
      <c r="AR11" s="2">
        <v>2.0</v>
      </c>
      <c r="AS11" s="2">
        <v>2.0</v>
      </c>
      <c r="AT11" s="2">
        <v>3.0</v>
      </c>
      <c r="AU11" s="2">
        <v>2.0</v>
      </c>
      <c r="AV11" s="2">
        <v>3.0</v>
      </c>
      <c r="AW11" s="2">
        <v>3.0</v>
      </c>
      <c r="AX11" s="2">
        <v>2.0</v>
      </c>
      <c r="AY11" s="2">
        <v>2.0</v>
      </c>
      <c r="AZ11" s="2">
        <v>3.0</v>
      </c>
      <c r="BA11" s="2">
        <v>2.0</v>
      </c>
      <c r="BB11" s="2">
        <v>3.0</v>
      </c>
      <c r="BC11" s="2">
        <v>3.0</v>
      </c>
      <c r="BD11" s="2">
        <v>2.0</v>
      </c>
      <c r="BE11" s="2">
        <v>2.0</v>
      </c>
      <c r="BF11" s="2">
        <v>3.0</v>
      </c>
      <c r="BG11" s="2">
        <v>2.0</v>
      </c>
      <c r="BH11" s="2">
        <v>3.0</v>
      </c>
      <c r="BI11" s="2">
        <v>3.0</v>
      </c>
      <c r="BJ11" s="2">
        <v>2.0</v>
      </c>
    </row>
    <row r="12">
      <c r="A12" s="1">
        <v>43395.50045207176</v>
      </c>
      <c r="B12" s="2" t="s">
        <v>72</v>
      </c>
      <c r="C12" s="2">
        <v>3.0</v>
      </c>
      <c r="D12" s="2">
        <v>3.0</v>
      </c>
      <c r="E12" s="2">
        <v>3.0</v>
      </c>
      <c r="F12" s="2">
        <v>3.0</v>
      </c>
      <c r="G12" s="2">
        <v>3.0</v>
      </c>
      <c r="H12" s="2">
        <v>1.0</v>
      </c>
      <c r="I12" s="2">
        <v>3.0</v>
      </c>
      <c r="J12" s="2">
        <v>3.0</v>
      </c>
      <c r="K12" s="2">
        <v>3.0</v>
      </c>
      <c r="L12" s="2">
        <v>3.0</v>
      </c>
      <c r="M12" s="2">
        <v>3.0</v>
      </c>
      <c r="N12" s="2">
        <v>1.0</v>
      </c>
      <c r="O12" s="2">
        <v>3.0</v>
      </c>
      <c r="P12" s="2">
        <v>3.0</v>
      </c>
      <c r="Q12" s="2">
        <v>3.0</v>
      </c>
      <c r="R12" s="2">
        <v>3.0</v>
      </c>
      <c r="S12" s="2">
        <v>3.0</v>
      </c>
      <c r="T12" s="2">
        <v>1.0</v>
      </c>
      <c r="U12" s="2">
        <v>3.0</v>
      </c>
      <c r="V12" s="2">
        <v>3.0</v>
      </c>
      <c r="W12" s="2">
        <v>3.0</v>
      </c>
      <c r="X12" s="2">
        <v>3.0</v>
      </c>
      <c r="Y12" s="2">
        <v>3.0</v>
      </c>
      <c r="Z12" s="2">
        <v>1.0</v>
      </c>
      <c r="AA12" s="2">
        <v>3.0</v>
      </c>
      <c r="AB12" s="2">
        <v>3.0</v>
      </c>
      <c r="AC12" s="2">
        <v>3.0</v>
      </c>
      <c r="AD12" s="2">
        <v>3.0</v>
      </c>
      <c r="AE12" s="2">
        <v>3.0</v>
      </c>
      <c r="AF12" s="2">
        <v>1.0</v>
      </c>
      <c r="AG12" s="2">
        <v>3.0</v>
      </c>
      <c r="AH12" s="2">
        <v>3.0</v>
      </c>
      <c r="AI12" s="2">
        <v>3.0</v>
      </c>
      <c r="AJ12" s="2">
        <v>3.0</v>
      </c>
      <c r="AK12" s="2">
        <v>3.0</v>
      </c>
      <c r="AL12" s="2">
        <v>1.0</v>
      </c>
      <c r="AM12" s="2">
        <v>3.0</v>
      </c>
      <c r="AN12" s="2">
        <v>3.0</v>
      </c>
      <c r="AO12" s="2">
        <v>3.0</v>
      </c>
      <c r="AP12" s="2">
        <v>3.0</v>
      </c>
      <c r="AQ12" s="2">
        <v>3.0</v>
      </c>
      <c r="AR12" s="2">
        <v>1.0</v>
      </c>
      <c r="AS12" s="2">
        <v>3.0</v>
      </c>
      <c r="AT12" s="2">
        <v>3.0</v>
      </c>
      <c r="AU12" s="2">
        <v>3.0</v>
      </c>
      <c r="AV12" s="2">
        <v>3.0</v>
      </c>
      <c r="AW12" s="2">
        <v>3.0</v>
      </c>
      <c r="AX12" s="2">
        <v>1.0</v>
      </c>
      <c r="AY12" s="2">
        <v>3.0</v>
      </c>
      <c r="AZ12" s="2">
        <v>3.0</v>
      </c>
      <c r="BA12" s="2">
        <v>3.0</v>
      </c>
      <c r="BB12" s="2">
        <v>3.0</v>
      </c>
      <c r="BC12" s="2">
        <v>3.0</v>
      </c>
      <c r="BD12" s="2">
        <v>1.0</v>
      </c>
      <c r="BE12" s="2">
        <v>3.0</v>
      </c>
      <c r="BF12" s="2">
        <v>3.0</v>
      </c>
      <c r="BG12" s="2">
        <v>3.0</v>
      </c>
      <c r="BH12" s="2">
        <v>3.0</v>
      </c>
      <c r="BI12" s="2">
        <v>3.0</v>
      </c>
      <c r="BJ12" s="2">
        <v>1.0</v>
      </c>
    </row>
    <row r="13">
      <c r="A13" s="1">
        <v>43396.385487719905</v>
      </c>
      <c r="B13" s="2" t="s">
        <v>73</v>
      </c>
      <c r="C13" s="2">
        <v>3.0</v>
      </c>
      <c r="D13" s="2">
        <v>3.0</v>
      </c>
      <c r="E13" s="2">
        <v>3.0</v>
      </c>
      <c r="F13" s="2">
        <v>3.0</v>
      </c>
      <c r="G13" s="2">
        <v>3.0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3.0</v>
      </c>
      <c r="P13" s="2">
        <v>3.0</v>
      </c>
      <c r="Q13" s="2">
        <v>3.0</v>
      </c>
      <c r="R13" s="2">
        <v>3.0</v>
      </c>
      <c r="S13" s="2">
        <v>3.0</v>
      </c>
      <c r="T13" s="2">
        <v>3.0</v>
      </c>
      <c r="U13" s="2">
        <v>3.0</v>
      </c>
      <c r="V13" s="2">
        <v>3.0</v>
      </c>
      <c r="W13" s="2">
        <v>3.0</v>
      </c>
      <c r="X13" s="2">
        <v>3.0</v>
      </c>
      <c r="Y13" s="2">
        <v>3.0</v>
      </c>
      <c r="Z13" s="2">
        <v>3.0</v>
      </c>
      <c r="AA13" s="2">
        <v>3.0</v>
      </c>
      <c r="AB13" s="2">
        <v>3.0</v>
      </c>
      <c r="AC13" s="2">
        <v>2.0</v>
      </c>
      <c r="AD13" s="2">
        <v>3.0</v>
      </c>
      <c r="AE13" s="2">
        <v>3.0</v>
      </c>
      <c r="AF13" s="2">
        <v>3.0</v>
      </c>
      <c r="AG13" s="2">
        <v>3.0</v>
      </c>
      <c r="AH13" s="2">
        <v>3.0</v>
      </c>
      <c r="AI13" s="2">
        <v>2.0</v>
      </c>
      <c r="AJ13" s="2">
        <v>3.0</v>
      </c>
      <c r="AK13" s="2">
        <v>3.0</v>
      </c>
      <c r="AL13" s="2">
        <v>3.0</v>
      </c>
      <c r="AM13" s="2">
        <v>3.0</v>
      </c>
      <c r="AN13" s="2">
        <v>3.0</v>
      </c>
      <c r="AO13" s="2">
        <v>3.0</v>
      </c>
      <c r="AP13" s="2">
        <v>3.0</v>
      </c>
      <c r="AQ13" s="2">
        <v>3.0</v>
      </c>
      <c r="AR13" s="2">
        <v>3.0</v>
      </c>
      <c r="AS13" s="2">
        <v>3.0</v>
      </c>
      <c r="AT13" s="2">
        <v>3.0</v>
      </c>
      <c r="AU13" s="2">
        <v>3.0</v>
      </c>
      <c r="AV13" s="2">
        <v>3.0</v>
      </c>
      <c r="AW13" s="2">
        <v>3.0</v>
      </c>
      <c r="AX13" s="2">
        <v>3.0</v>
      </c>
      <c r="AY13" s="2">
        <v>3.0</v>
      </c>
      <c r="AZ13" s="2">
        <v>3.0</v>
      </c>
      <c r="BA13" s="2">
        <v>3.0</v>
      </c>
      <c r="BB13" s="2">
        <v>3.0</v>
      </c>
      <c r="BC13" s="2">
        <v>3.0</v>
      </c>
      <c r="BD13" s="2">
        <v>3.0</v>
      </c>
      <c r="BE13" s="2">
        <v>3.0</v>
      </c>
      <c r="BF13" s="2">
        <v>3.0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43396.48336333333</v>
      </c>
      <c r="B14" s="2" t="s">
        <v>74</v>
      </c>
      <c r="C14" s="2">
        <v>3.0</v>
      </c>
      <c r="D14" s="2">
        <v>3.0</v>
      </c>
      <c r="E14" s="2">
        <v>3.0</v>
      </c>
      <c r="F14" s="2">
        <v>3.0</v>
      </c>
      <c r="G14" s="2">
        <v>3.0</v>
      </c>
      <c r="H14" s="2">
        <v>3.0</v>
      </c>
      <c r="I14" s="2">
        <v>3.0</v>
      </c>
      <c r="J14" s="2">
        <v>3.0</v>
      </c>
      <c r="K14" s="2">
        <v>3.0</v>
      </c>
      <c r="L14" s="2">
        <v>3.0</v>
      </c>
      <c r="M14" s="2">
        <v>3.0</v>
      </c>
      <c r="N14" s="2">
        <v>3.0</v>
      </c>
      <c r="O14" s="2">
        <v>3.0</v>
      </c>
      <c r="P14" s="2">
        <v>3.0</v>
      </c>
      <c r="Q14" s="2">
        <v>3.0</v>
      </c>
      <c r="R14" s="2">
        <v>3.0</v>
      </c>
      <c r="S14" s="2">
        <v>3.0</v>
      </c>
      <c r="T14" s="2">
        <v>3.0</v>
      </c>
      <c r="U14" s="2">
        <v>3.0</v>
      </c>
      <c r="V14" s="2">
        <v>3.0</v>
      </c>
      <c r="W14" s="2">
        <v>3.0</v>
      </c>
      <c r="X14" s="2">
        <v>3.0</v>
      </c>
      <c r="Y14" s="2">
        <v>3.0</v>
      </c>
      <c r="Z14" s="2">
        <v>3.0</v>
      </c>
      <c r="AA14" s="2">
        <v>3.0</v>
      </c>
      <c r="AB14" s="2">
        <v>3.0</v>
      </c>
      <c r="AC14" s="2">
        <v>3.0</v>
      </c>
      <c r="AD14" s="2">
        <v>3.0</v>
      </c>
      <c r="AE14" s="2">
        <v>3.0</v>
      </c>
      <c r="AF14" s="2">
        <v>3.0</v>
      </c>
      <c r="AG14" s="2">
        <v>3.0</v>
      </c>
      <c r="AH14" s="2">
        <v>3.0</v>
      </c>
      <c r="AI14" s="2">
        <v>3.0</v>
      </c>
      <c r="AJ14" s="2">
        <v>3.0</v>
      </c>
      <c r="AK14" s="2">
        <v>3.0</v>
      </c>
      <c r="AL14" s="2">
        <v>3.0</v>
      </c>
      <c r="AM14" s="2">
        <v>3.0</v>
      </c>
      <c r="AN14" s="2">
        <v>3.0</v>
      </c>
      <c r="AO14" s="2">
        <v>3.0</v>
      </c>
      <c r="AP14" s="2">
        <v>3.0</v>
      </c>
      <c r="AQ14" s="2">
        <v>3.0</v>
      </c>
      <c r="AR14" s="2">
        <v>3.0</v>
      </c>
      <c r="AS14" s="2">
        <v>3.0</v>
      </c>
      <c r="AT14" s="2">
        <v>3.0</v>
      </c>
      <c r="AU14" s="2">
        <v>3.0</v>
      </c>
      <c r="AV14" s="2">
        <v>3.0</v>
      </c>
      <c r="AW14" s="2">
        <v>3.0</v>
      </c>
      <c r="AX14" s="2">
        <v>3.0</v>
      </c>
      <c r="AY14" s="2">
        <v>3.0</v>
      </c>
      <c r="AZ14" s="2">
        <v>3.0</v>
      </c>
      <c r="BA14" s="2">
        <v>3.0</v>
      </c>
      <c r="BB14" s="2">
        <v>3.0</v>
      </c>
      <c r="BC14" s="2">
        <v>3.0</v>
      </c>
      <c r="BD14" s="2">
        <v>3.0</v>
      </c>
      <c r="BE14" s="2">
        <v>3.0</v>
      </c>
      <c r="BF14" s="2">
        <v>3.0</v>
      </c>
      <c r="BG14" s="2">
        <v>3.0</v>
      </c>
      <c r="BH14" s="2">
        <v>3.0</v>
      </c>
      <c r="BI14" s="2">
        <v>3.0</v>
      </c>
      <c r="BJ14" s="2">
        <v>3.0</v>
      </c>
    </row>
    <row r="15">
      <c r="A15" s="1">
        <v>43396.48369746528</v>
      </c>
      <c r="B15" s="2" t="s">
        <v>75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43396.50308069444</v>
      </c>
      <c r="B16" s="2" t="s">
        <v>76</v>
      </c>
      <c r="C16" s="2">
        <v>3.0</v>
      </c>
      <c r="D16" s="2">
        <v>3.0</v>
      </c>
      <c r="E16" s="2">
        <v>3.0</v>
      </c>
      <c r="F16" s="2">
        <v>3.0</v>
      </c>
      <c r="G16" s="2">
        <v>3.0</v>
      </c>
      <c r="H16" s="2">
        <v>2.0</v>
      </c>
      <c r="I16" s="2">
        <v>3.0</v>
      </c>
      <c r="J16" s="2">
        <v>3.0</v>
      </c>
      <c r="K16" s="2">
        <v>3.0</v>
      </c>
      <c r="L16" s="2">
        <v>3.0</v>
      </c>
      <c r="M16" s="2">
        <v>3.0</v>
      </c>
      <c r="N16" s="2">
        <v>2.0</v>
      </c>
      <c r="O16" s="2">
        <v>3.0</v>
      </c>
      <c r="P16" s="2">
        <v>3.0</v>
      </c>
      <c r="Q16" s="2">
        <v>3.0</v>
      </c>
      <c r="R16" s="2">
        <v>3.0</v>
      </c>
      <c r="S16" s="2">
        <v>3.0</v>
      </c>
      <c r="T16" s="2">
        <v>2.0</v>
      </c>
      <c r="U16" s="2">
        <v>3.0</v>
      </c>
      <c r="V16" s="2">
        <v>3.0</v>
      </c>
      <c r="W16" s="2">
        <v>3.0</v>
      </c>
      <c r="X16" s="2">
        <v>3.0</v>
      </c>
      <c r="Y16" s="2">
        <v>3.0</v>
      </c>
      <c r="Z16" s="2">
        <v>2.0</v>
      </c>
      <c r="AA16" s="2">
        <v>3.0</v>
      </c>
      <c r="AB16" s="2">
        <v>3.0</v>
      </c>
      <c r="AC16" s="2">
        <v>3.0</v>
      </c>
      <c r="AD16" s="2">
        <v>3.0</v>
      </c>
      <c r="AE16" s="2">
        <v>3.0</v>
      </c>
      <c r="AF16" s="2">
        <v>2.0</v>
      </c>
      <c r="AG16" s="2">
        <v>3.0</v>
      </c>
      <c r="AH16" s="2">
        <v>3.0</v>
      </c>
      <c r="AI16" s="2">
        <v>3.0</v>
      </c>
      <c r="AJ16" s="2">
        <v>3.0</v>
      </c>
      <c r="AK16" s="2">
        <v>3.0</v>
      </c>
      <c r="AL16" s="2">
        <v>2.0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2.0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2.0</v>
      </c>
      <c r="AY16" s="2">
        <v>3.0</v>
      </c>
      <c r="AZ16" s="2">
        <v>3.0</v>
      </c>
      <c r="BA16" s="2">
        <v>3.0</v>
      </c>
      <c r="BB16" s="2">
        <v>3.0</v>
      </c>
      <c r="BC16" s="2">
        <v>3.0</v>
      </c>
      <c r="BD16" s="2">
        <v>2.0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2.0</v>
      </c>
    </row>
    <row r="17">
      <c r="A17" s="1">
        <v>43396.56326996528</v>
      </c>
      <c r="B17" s="2" t="s">
        <v>77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1.0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1.0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1.0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1.0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1.0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1.0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1.0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1.0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1.0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1.0</v>
      </c>
    </row>
    <row r="18">
      <c r="A18" s="1">
        <v>43396.60389611111</v>
      </c>
      <c r="B18" s="2" t="s">
        <v>78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43396.85767711805</v>
      </c>
      <c r="B19" s="2" t="s">
        <v>79</v>
      </c>
      <c r="C19" s="2">
        <v>2.0</v>
      </c>
      <c r="D19" s="2">
        <v>3.0</v>
      </c>
      <c r="E19" s="2">
        <v>2.0</v>
      </c>
      <c r="F19" s="2">
        <v>3.0</v>
      </c>
      <c r="G19" s="2">
        <v>2.0</v>
      </c>
      <c r="H19" s="2">
        <v>2.0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3.0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3.0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3.0</v>
      </c>
      <c r="BE19" s="2">
        <v>3.0</v>
      </c>
      <c r="BF19" s="2">
        <v>3.0</v>
      </c>
      <c r="BG19" s="2">
        <v>3.0</v>
      </c>
      <c r="BH19" s="2">
        <v>3.0</v>
      </c>
      <c r="BI19" s="2">
        <v>3.0</v>
      </c>
      <c r="BJ19" s="2">
        <v>3.0</v>
      </c>
    </row>
    <row r="20">
      <c r="A20" s="1">
        <v>43396.90014111111</v>
      </c>
      <c r="B20" s="2" t="s">
        <v>80</v>
      </c>
      <c r="C20" s="2">
        <v>3.0</v>
      </c>
      <c r="D20" s="2">
        <v>3.0</v>
      </c>
      <c r="E20" s="2">
        <v>3.0</v>
      </c>
      <c r="F20" s="2">
        <v>3.0</v>
      </c>
      <c r="G20" s="2">
        <v>3.0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3.0</v>
      </c>
      <c r="R20" s="2">
        <v>3.0</v>
      </c>
      <c r="S20" s="2">
        <v>3.0</v>
      </c>
      <c r="T20" s="2">
        <v>2.0</v>
      </c>
      <c r="U20" s="2">
        <v>3.0</v>
      </c>
      <c r="V20" s="2">
        <v>2.0</v>
      </c>
      <c r="W20" s="2">
        <v>3.0</v>
      </c>
      <c r="X20" s="2">
        <v>3.0</v>
      </c>
      <c r="Y20" s="2">
        <v>3.0</v>
      </c>
      <c r="Z20" s="2">
        <v>3.0</v>
      </c>
      <c r="AA20" s="2">
        <v>3.0</v>
      </c>
      <c r="AB20" s="2">
        <v>3.0</v>
      </c>
      <c r="AC20" s="2">
        <v>2.0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2.0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3.0</v>
      </c>
      <c r="AV20" s="2">
        <v>3.0</v>
      </c>
      <c r="AW20" s="2">
        <v>3.0</v>
      </c>
      <c r="AX20" s="2">
        <v>3.0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43396.963758032405</v>
      </c>
      <c r="B21" s="2" t="s">
        <v>81</v>
      </c>
      <c r="C21" s="2">
        <v>3.0</v>
      </c>
      <c r="D21" s="2">
        <v>3.0</v>
      </c>
      <c r="E21" s="2">
        <v>3.0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3.0</v>
      </c>
      <c r="V21" s="2">
        <v>3.0</v>
      </c>
      <c r="W21" s="2">
        <v>3.0</v>
      </c>
      <c r="X21" s="2">
        <v>3.0</v>
      </c>
      <c r="Y21" s="2">
        <v>3.0</v>
      </c>
      <c r="Z21" s="2">
        <v>3.0</v>
      </c>
      <c r="AA21" s="2">
        <v>3.0</v>
      </c>
      <c r="AB21" s="2">
        <v>3.0</v>
      </c>
      <c r="AC21" s="2">
        <v>3.0</v>
      </c>
      <c r="AD21" s="2">
        <v>3.0</v>
      </c>
      <c r="AE21" s="2">
        <v>3.0</v>
      </c>
      <c r="AF21" s="2">
        <v>3.0</v>
      </c>
      <c r="AG21" s="2">
        <v>3.0</v>
      </c>
      <c r="AH21" s="2">
        <v>3.0</v>
      </c>
      <c r="AI21" s="2">
        <v>3.0</v>
      </c>
      <c r="AJ21" s="2">
        <v>3.0</v>
      </c>
      <c r="AK21" s="2">
        <v>3.0</v>
      </c>
      <c r="AL21" s="2">
        <v>3.0</v>
      </c>
      <c r="AM21" s="2">
        <v>3.0</v>
      </c>
      <c r="AN21" s="2">
        <v>3.0</v>
      </c>
      <c r="AO21" s="2">
        <v>3.0</v>
      </c>
      <c r="AP21" s="2">
        <v>3.0</v>
      </c>
      <c r="AQ21" s="2">
        <v>3.0</v>
      </c>
      <c r="AR21" s="2">
        <v>3.0</v>
      </c>
      <c r="AS21" s="2">
        <v>3.0</v>
      </c>
      <c r="AT21" s="2">
        <v>3.0</v>
      </c>
      <c r="AU21" s="2">
        <v>3.0</v>
      </c>
      <c r="AV21" s="2">
        <v>3.0</v>
      </c>
      <c r="AW21" s="2">
        <v>3.0</v>
      </c>
      <c r="AX21" s="2">
        <v>3.0</v>
      </c>
      <c r="AY21" s="2">
        <v>3.0</v>
      </c>
      <c r="AZ21" s="2">
        <v>3.0</v>
      </c>
      <c r="BA21" s="2">
        <v>3.0</v>
      </c>
      <c r="BB21" s="2">
        <v>3.0</v>
      </c>
      <c r="BC21" s="2">
        <v>3.0</v>
      </c>
      <c r="BD21" s="2">
        <v>3.0</v>
      </c>
      <c r="BE21" s="2">
        <v>3.0</v>
      </c>
      <c r="BF21" s="2">
        <v>3.0</v>
      </c>
      <c r="BG21" s="2">
        <v>3.0</v>
      </c>
      <c r="BH21" s="2">
        <v>3.0</v>
      </c>
      <c r="BI21" s="2">
        <v>3.0</v>
      </c>
      <c r="BJ21" s="2">
        <v>3.0</v>
      </c>
    </row>
    <row r="22">
      <c r="A22" s="1">
        <v>43397.0997249537</v>
      </c>
      <c r="B22" s="2" t="s">
        <v>82</v>
      </c>
      <c r="C22" s="2">
        <v>3.0</v>
      </c>
      <c r="D22" s="2">
        <v>3.0</v>
      </c>
      <c r="E22" s="2">
        <v>3.0</v>
      </c>
      <c r="F22" s="2">
        <v>3.0</v>
      </c>
      <c r="G22" s="2">
        <v>3.0</v>
      </c>
      <c r="H22" s="2">
        <v>3.0</v>
      </c>
      <c r="I22" s="2">
        <v>3.0</v>
      </c>
      <c r="J22" s="2">
        <v>3.0</v>
      </c>
      <c r="K22" s="2">
        <v>3.0</v>
      </c>
      <c r="L22" s="2">
        <v>3.0</v>
      </c>
      <c r="M22" s="2">
        <v>3.0</v>
      </c>
      <c r="N22" s="2">
        <v>3.0</v>
      </c>
      <c r="O22" s="2">
        <v>3.0</v>
      </c>
      <c r="P22" s="2">
        <v>3.0</v>
      </c>
      <c r="Q22" s="2">
        <v>3.0</v>
      </c>
      <c r="R22" s="2">
        <v>3.0</v>
      </c>
      <c r="S22" s="2">
        <v>3.0</v>
      </c>
      <c r="T22" s="2">
        <v>3.0</v>
      </c>
      <c r="U22" s="2">
        <v>3.0</v>
      </c>
      <c r="V22" s="2">
        <v>3.0</v>
      </c>
      <c r="W22" s="2">
        <v>3.0</v>
      </c>
      <c r="X22" s="2">
        <v>3.0</v>
      </c>
      <c r="Y22" s="2">
        <v>3.0</v>
      </c>
      <c r="Z22" s="2">
        <v>3.0</v>
      </c>
      <c r="AA22" s="2">
        <v>3.0</v>
      </c>
      <c r="AB22" s="2">
        <v>3.0</v>
      </c>
      <c r="AC22" s="2">
        <v>3.0</v>
      </c>
      <c r="AD22" s="2">
        <v>3.0</v>
      </c>
      <c r="AE22" s="2">
        <v>3.0</v>
      </c>
      <c r="AF22" s="2">
        <v>3.0</v>
      </c>
      <c r="AG22" s="2">
        <v>3.0</v>
      </c>
      <c r="AH22" s="2">
        <v>3.0</v>
      </c>
      <c r="AI22" s="2">
        <v>3.0</v>
      </c>
      <c r="AJ22" s="2">
        <v>3.0</v>
      </c>
      <c r="AK22" s="2">
        <v>3.0</v>
      </c>
      <c r="AL22" s="2">
        <v>3.0</v>
      </c>
      <c r="AM22" s="2">
        <v>3.0</v>
      </c>
      <c r="AN22" s="2">
        <v>3.0</v>
      </c>
      <c r="AO22" s="2">
        <v>3.0</v>
      </c>
      <c r="AP22" s="2">
        <v>3.0</v>
      </c>
      <c r="AQ22" s="2">
        <v>3.0</v>
      </c>
      <c r="AR22" s="2">
        <v>3.0</v>
      </c>
      <c r="AS22" s="2">
        <v>3.0</v>
      </c>
      <c r="AT22" s="2">
        <v>3.0</v>
      </c>
      <c r="AU22" s="2">
        <v>3.0</v>
      </c>
      <c r="AV22" s="2">
        <v>3.0</v>
      </c>
      <c r="AW22" s="2">
        <v>3.0</v>
      </c>
      <c r="AX22" s="2">
        <v>3.0</v>
      </c>
      <c r="AY22" s="2">
        <v>3.0</v>
      </c>
      <c r="AZ22" s="2">
        <v>3.0</v>
      </c>
      <c r="BA22" s="2">
        <v>3.0</v>
      </c>
      <c r="BB22" s="2">
        <v>3.0</v>
      </c>
      <c r="BC22" s="2">
        <v>3.0</v>
      </c>
      <c r="BD22" s="2">
        <v>3.0</v>
      </c>
      <c r="BE22" s="2">
        <v>3.0</v>
      </c>
      <c r="BF22" s="2">
        <v>3.0</v>
      </c>
      <c r="BG22" s="2">
        <v>3.0</v>
      </c>
      <c r="BH22" s="2">
        <v>3.0</v>
      </c>
      <c r="BI22" s="2">
        <v>3.0</v>
      </c>
      <c r="BJ22" s="2">
        <v>3.0</v>
      </c>
    </row>
    <row r="23">
      <c r="A23" s="1">
        <v>43397.33318446759</v>
      </c>
      <c r="B23" s="2" t="s">
        <v>83</v>
      </c>
      <c r="C23" s="2">
        <v>3.0</v>
      </c>
      <c r="D23" s="2">
        <v>3.0</v>
      </c>
      <c r="E23" s="2">
        <v>3.0</v>
      </c>
      <c r="F23" s="2">
        <v>3.0</v>
      </c>
      <c r="G23" s="2">
        <v>3.0</v>
      </c>
      <c r="H23" s="2">
        <v>3.0</v>
      </c>
      <c r="I23" s="2">
        <v>3.0</v>
      </c>
      <c r="J23" s="2">
        <v>3.0</v>
      </c>
      <c r="K23" s="2">
        <v>3.0</v>
      </c>
      <c r="L23" s="2">
        <v>3.0</v>
      </c>
      <c r="M23" s="2">
        <v>3.0</v>
      </c>
      <c r="N23" s="2">
        <v>3.0</v>
      </c>
      <c r="O23" s="2">
        <v>3.0</v>
      </c>
      <c r="P23" s="2">
        <v>3.0</v>
      </c>
      <c r="Q23" s="2">
        <v>3.0</v>
      </c>
      <c r="R23" s="2">
        <v>3.0</v>
      </c>
      <c r="S23" s="2">
        <v>3.0</v>
      </c>
      <c r="T23" s="2">
        <v>3.0</v>
      </c>
      <c r="U23" s="2">
        <v>3.0</v>
      </c>
      <c r="V23" s="2">
        <v>3.0</v>
      </c>
      <c r="W23" s="2">
        <v>3.0</v>
      </c>
      <c r="X23" s="2">
        <v>3.0</v>
      </c>
      <c r="Y23" s="2">
        <v>3.0</v>
      </c>
      <c r="Z23" s="2">
        <v>3.0</v>
      </c>
      <c r="AA23" s="2">
        <v>3.0</v>
      </c>
      <c r="AB23" s="2">
        <v>3.0</v>
      </c>
      <c r="AC23" s="2">
        <v>3.0</v>
      </c>
      <c r="AD23" s="2">
        <v>3.0</v>
      </c>
      <c r="AE23" s="2">
        <v>3.0</v>
      </c>
      <c r="AF23" s="2">
        <v>3.0</v>
      </c>
      <c r="AG23" s="2">
        <v>3.0</v>
      </c>
      <c r="AH23" s="2">
        <v>3.0</v>
      </c>
      <c r="AI23" s="2">
        <v>3.0</v>
      </c>
      <c r="AJ23" s="2">
        <v>3.0</v>
      </c>
      <c r="AK23" s="2">
        <v>3.0</v>
      </c>
      <c r="AL23" s="2">
        <v>3.0</v>
      </c>
      <c r="AM23" s="2">
        <v>3.0</v>
      </c>
      <c r="AN23" s="2">
        <v>3.0</v>
      </c>
      <c r="AO23" s="2">
        <v>3.0</v>
      </c>
      <c r="AP23" s="2">
        <v>3.0</v>
      </c>
      <c r="AQ23" s="2">
        <v>3.0</v>
      </c>
      <c r="AR23" s="2">
        <v>3.0</v>
      </c>
      <c r="AS23" s="2">
        <v>3.0</v>
      </c>
      <c r="AT23" s="2">
        <v>3.0</v>
      </c>
      <c r="AU23" s="2">
        <v>3.0</v>
      </c>
      <c r="AV23" s="2">
        <v>3.0</v>
      </c>
      <c r="AW23" s="2">
        <v>3.0</v>
      </c>
      <c r="AX23" s="2">
        <v>3.0</v>
      </c>
      <c r="AY23" s="2">
        <v>3.0</v>
      </c>
      <c r="AZ23" s="2">
        <v>3.0</v>
      </c>
      <c r="BA23" s="2">
        <v>3.0</v>
      </c>
      <c r="BB23" s="2">
        <v>3.0</v>
      </c>
      <c r="BC23" s="2">
        <v>3.0</v>
      </c>
      <c r="BD23" s="2">
        <v>3.0</v>
      </c>
      <c r="BE23" s="2">
        <v>3.0</v>
      </c>
      <c r="BF23" s="2">
        <v>3.0</v>
      </c>
      <c r="BG23" s="2">
        <v>3.0</v>
      </c>
      <c r="BH23" s="2">
        <v>3.0</v>
      </c>
      <c r="BI23" s="2">
        <v>3.0</v>
      </c>
      <c r="BJ23" s="2">
        <v>3.0</v>
      </c>
    </row>
    <row r="24">
      <c r="A24" s="1">
        <v>43397.64627104167</v>
      </c>
      <c r="B24" s="2" t="s">
        <v>84</v>
      </c>
      <c r="C24" s="2">
        <v>2.0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3.0</v>
      </c>
      <c r="T24" s="2">
        <v>3.0</v>
      </c>
      <c r="U24" s="2">
        <v>2.0</v>
      </c>
      <c r="V24" s="2">
        <v>2.0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3.0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3.0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2.0</v>
      </c>
      <c r="AZ24" s="2">
        <v>3.0</v>
      </c>
      <c r="BA24" s="2">
        <v>3.0</v>
      </c>
      <c r="BB24" s="2">
        <v>3.0</v>
      </c>
      <c r="BC24" s="2">
        <v>2.0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43397.74467505787</v>
      </c>
      <c r="B25" s="2" t="s">
        <v>85</v>
      </c>
      <c r="C25" s="2">
        <v>3.0</v>
      </c>
      <c r="D25" s="2">
        <v>3.0</v>
      </c>
      <c r="E25" s="2">
        <v>3.0</v>
      </c>
      <c r="F25" s="2">
        <v>3.0</v>
      </c>
      <c r="G25" s="2">
        <v>3.0</v>
      </c>
      <c r="H25" s="2">
        <v>3.0</v>
      </c>
      <c r="I25" s="2">
        <v>3.0</v>
      </c>
      <c r="J25" s="2">
        <v>3.0</v>
      </c>
      <c r="K25" s="2">
        <v>3.0</v>
      </c>
      <c r="L25" s="2">
        <v>3.0</v>
      </c>
      <c r="M25" s="2">
        <v>3.0</v>
      </c>
      <c r="N25" s="2">
        <v>2.0</v>
      </c>
      <c r="O25" s="2">
        <v>3.0</v>
      </c>
      <c r="P25" s="2">
        <v>3.0</v>
      </c>
      <c r="Q25" s="2">
        <v>3.0</v>
      </c>
      <c r="R25" s="2">
        <v>3.0</v>
      </c>
      <c r="S25" s="2">
        <v>3.0</v>
      </c>
      <c r="T25" s="2">
        <v>3.0</v>
      </c>
      <c r="U25" s="2">
        <v>2.0</v>
      </c>
      <c r="V25" s="2">
        <v>2.0</v>
      </c>
      <c r="W25" s="2">
        <v>3.0</v>
      </c>
      <c r="X25" s="2">
        <v>3.0</v>
      </c>
      <c r="Y25" s="2">
        <v>3.0</v>
      </c>
      <c r="Z25" s="2">
        <v>2.0</v>
      </c>
      <c r="AA25" s="2">
        <v>3.0</v>
      </c>
      <c r="AB25" s="2">
        <v>3.0</v>
      </c>
      <c r="AC25" s="2">
        <v>2.0</v>
      </c>
      <c r="AD25" s="2">
        <v>3.0</v>
      </c>
      <c r="AE25" s="2">
        <v>2.0</v>
      </c>
      <c r="AF25" s="2">
        <v>2.0</v>
      </c>
      <c r="AG25" s="2">
        <v>3.0</v>
      </c>
      <c r="AH25" s="2">
        <v>3.0</v>
      </c>
      <c r="AI25" s="2">
        <v>3.0</v>
      </c>
      <c r="AJ25" s="2">
        <v>3.0</v>
      </c>
      <c r="AK25" s="2">
        <v>3.0</v>
      </c>
      <c r="AL25" s="2">
        <v>3.0</v>
      </c>
      <c r="AM25" s="2">
        <v>3.0</v>
      </c>
      <c r="AN25" s="2">
        <v>3.0</v>
      </c>
      <c r="AO25" s="2">
        <v>3.0</v>
      </c>
      <c r="AP25" s="2">
        <v>3.0</v>
      </c>
      <c r="AQ25" s="2">
        <v>3.0</v>
      </c>
      <c r="AR25" s="2">
        <v>3.0</v>
      </c>
      <c r="AS25" s="2">
        <v>3.0</v>
      </c>
      <c r="AT25" s="2">
        <v>3.0</v>
      </c>
      <c r="AU25" s="2">
        <v>3.0</v>
      </c>
      <c r="AV25" s="2">
        <v>3.0</v>
      </c>
      <c r="AW25" s="2">
        <v>3.0</v>
      </c>
      <c r="AX25" s="2">
        <v>3.0</v>
      </c>
      <c r="AY25" s="2">
        <v>2.0</v>
      </c>
      <c r="AZ25" s="2">
        <v>3.0</v>
      </c>
      <c r="BA25" s="2">
        <v>3.0</v>
      </c>
      <c r="BB25" s="2">
        <v>3.0</v>
      </c>
      <c r="BC25" s="2">
        <v>3.0</v>
      </c>
      <c r="BD25" s="2">
        <v>3.0</v>
      </c>
      <c r="BE25" s="2">
        <v>3.0</v>
      </c>
      <c r="BF25" s="2">
        <v>3.0</v>
      </c>
      <c r="BG25" s="2">
        <v>3.0</v>
      </c>
      <c r="BH25" s="2">
        <v>3.0</v>
      </c>
      <c r="BI25" s="2">
        <v>3.0</v>
      </c>
      <c r="BJ25" s="2">
        <v>3.0</v>
      </c>
    </row>
    <row r="26">
      <c r="A26" s="1">
        <v>43397.7753359375</v>
      </c>
      <c r="B26" s="2" t="s">
        <v>86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3.0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3.0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2.0</v>
      </c>
      <c r="U26" s="2">
        <v>3.0</v>
      </c>
      <c r="V26" s="2">
        <v>3.0</v>
      </c>
      <c r="W26" s="2">
        <v>3.0</v>
      </c>
      <c r="X26" s="2">
        <v>3.0</v>
      </c>
      <c r="Y26" s="2">
        <v>3.0</v>
      </c>
      <c r="Z26" s="2">
        <v>3.0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3.0</v>
      </c>
      <c r="AG26" s="2">
        <v>3.0</v>
      </c>
      <c r="AH26" s="2">
        <v>3.0</v>
      </c>
      <c r="AI26" s="2">
        <v>3.0</v>
      </c>
      <c r="AJ26" s="2">
        <v>3.0</v>
      </c>
      <c r="AK26" s="2">
        <v>3.0</v>
      </c>
      <c r="AL26" s="2">
        <v>3.0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3.0</v>
      </c>
      <c r="AS26" s="2">
        <v>3.0</v>
      </c>
      <c r="AT26" s="2">
        <v>3.0</v>
      </c>
      <c r="AU26" s="2">
        <v>3.0</v>
      </c>
      <c r="AV26" s="2">
        <v>3.0</v>
      </c>
      <c r="AW26" s="2">
        <v>3.0</v>
      </c>
      <c r="AX26" s="2">
        <v>3.0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3.0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3.0</v>
      </c>
    </row>
    <row r="27">
      <c r="A27" s="1">
        <v>43397.90283005787</v>
      </c>
      <c r="B27" s="2" t="s">
        <v>87</v>
      </c>
      <c r="C27" s="2">
        <v>3.0</v>
      </c>
      <c r="D27" s="2">
        <v>3.0</v>
      </c>
      <c r="E27" s="2">
        <v>2.0</v>
      </c>
      <c r="F27" s="2">
        <v>3.0</v>
      </c>
      <c r="G27" s="2">
        <v>2.0</v>
      </c>
      <c r="H27" s="2">
        <v>2.0</v>
      </c>
      <c r="I27" s="2">
        <v>3.0</v>
      </c>
      <c r="J27" s="2">
        <v>3.0</v>
      </c>
      <c r="K27" s="2">
        <v>2.0</v>
      </c>
      <c r="L27" s="2">
        <v>3.0</v>
      </c>
      <c r="M27" s="2">
        <v>2.0</v>
      </c>
      <c r="N27" s="2">
        <v>2.0</v>
      </c>
      <c r="O27" s="2">
        <v>3.0</v>
      </c>
      <c r="P27" s="2">
        <v>3.0</v>
      </c>
      <c r="Q27" s="2">
        <v>2.0</v>
      </c>
      <c r="R27" s="2">
        <v>3.0</v>
      </c>
      <c r="S27" s="2">
        <v>2.0</v>
      </c>
      <c r="T27" s="2">
        <v>2.0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2.0</v>
      </c>
      <c r="AA27" s="2">
        <v>3.0</v>
      </c>
      <c r="AB27" s="2">
        <v>3.0</v>
      </c>
      <c r="AC27" s="2">
        <v>2.0</v>
      </c>
      <c r="AD27" s="2">
        <v>3.0</v>
      </c>
      <c r="AE27" s="2">
        <v>2.0</v>
      </c>
      <c r="AF27" s="2">
        <v>2.0</v>
      </c>
      <c r="AG27" s="2">
        <v>3.0</v>
      </c>
      <c r="AH27" s="2">
        <v>2.0</v>
      </c>
      <c r="AI27" s="2">
        <v>2.0</v>
      </c>
      <c r="AJ27" s="2">
        <v>3.0</v>
      </c>
      <c r="AK27" s="2">
        <v>2.0</v>
      </c>
      <c r="AL27" s="2">
        <v>2.0</v>
      </c>
      <c r="AM27" s="2">
        <v>3.0</v>
      </c>
      <c r="AN27" s="2">
        <v>2.0</v>
      </c>
      <c r="AO27" s="2">
        <v>2.0</v>
      </c>
      <c r="AP27" s="2">
        <v>2.0</v>
      </c>
      <c r="AQ27" s="2">
        <v>2.0</v>
      </c>
      <c r="AR27" s="2">
        <v>2.0</v>
      </c>
      <c r="AS27" s="2">
        <v>2.0</v>
      </c>
      <c r="AT27" s="2">
        <v>2.0</v>
      </c>
      <c r="AU27" s="2">
        <v>2.0</v>
      </c>
      <c r="AV27" s="2">
        <v>3.0</v>
      </c>
      <c r="AW27" s="2">
        <v>3.0</v>
      </c>
      <c r="AX27" s="2">
        <v>2.0</v>
      </c>
      <c r="AY27" s="2">
        <v>3.0</v>
      </c>
      <c r="AZ27" s="2">
        <v>2.0</v>
      </c>
      <c r="BA27" s="2">
        <v>2.0</v>
      </c>
      <c r="BB27" s="2">
        <v>3.0</v>
      </c>
      <c r="BC27" s="2">
        <v>2.0</v>
      </c>
      <c r="BD27" s="2">
        <v>2.0</v>
      </c>
      <c r="BE27" s="2">
        <v>3.0</v>
      </c>
      <c r="BF27" s="2">
        <v>2.0</v>
      </c>
      <c r="BG27" s="2">
        <v>2.0</v>
      </c>
      <c r="BH27" s="2">
        <v>3.0</v>
      </c>
      <c r="BI27" s="2">
        <v>2.0</v>
      </c>
      <c r="BJ27" s="2">
        <v>2.0</v>
      </c>
    </row>
    <row r="28">
      <c r="A28" s="1">
        <v>43397.9043656713</v>
      </c>
      <c r="B28" s="2" t="s">
        <v>88</v>
      </c>
      <c r="C28" s="2">
        <v>2.0</v>
      </c>
      <c r="D28" s="2">
        <v>3.0</v>
      </c>
      <c r="E28" s="2">
        <v>2.0</v>
      </c>
      <c r="F28" s="2">
        <v>3.0</v>
      </c>
      <c r="G28" s="2">
        <v>3.0</v>
      </c>
      <c r="H28" s="2">
        <v>2.0</v>
      </c>
      <c r="I28" s="2">
        <v>3.0</v>
      </c>
      <c r="J28" s="2">
        <v>3.0</v>
      </c>
      <c r="K28" s="2">
        <v>2.0</v>
      </c>
      <c r="L28" s="2">
        <v>3.0</v>
      </c>
      <c r="M28" s="2">
        <v>2.0</v>
      </c>
      <c r="N28" s="2">
        <v>2.0</v>
      </c>
      <c r="O28" s="2">
        <v>3.0</v>
      </c>
      <c r="P28" s="2">
        <v>3.0</v>
      </c>
      <c r="Q28" s="2">
        <v>3.0</v>
      </c>
      <c r="R28" s="2">
        <v>3.0</v>
      </c>
      <c r="S28" s="2">
        <v>3.0</v>
      </c>
      <c r="T28" s="2">
        <v>3.0</v>
      </c>
      <c r="U28" s="2">
        <v>2.0</v>
      </c>
      <c r="V28" s="2">
        <v>2.0</v>
      </c>
      <c r="W28" s="2">
        <v>3.0</v>
      </c>
      <c r="X28" s="2">
        <v>3.0</v>
      </c>
      <c r="Y28" s="2">
        <v>3.0</v>
      </c>
      <c r="Z28" s="2">
        <v>2.0</v>
      </c>
      <c r="AA28" s="2">
        <v>3.0</v>
      </c>
      <c r="AB28" s="2">
        <v>3.0</v>
      </c>
      <c r="AC28" s="2">
        <v>2.0</v>
      </c>
      <c r="AD28" s="2">
        <v>3.0</v>
      </c>
      <c r="AE28" s="2">
        <v>2.0</v>
      </c>
      <c r="AF28" s="2">
        <v>2.0</v>
      </c>
      <c r="AG28" s="2">
        <v>2.0</v>
      </c>
      <c r="AH28" s="2">
        <v>2.0</v>
      </c>
      <c r="AI28" s="2">
        <v>2.0</v>
      </c>
      <c r="AJ28" s="2">
        <v>3.0</v>
      </c>
      <c r="AK28" s="2">
        <v>3.0</v>
      </c>
      <c r="AL28" s="2">
        <v>2.0</v>
      </c>
      <c r="AM28" s="2">
        <v>3.0</v>
      </c>
      <c r="AN28" s="2">
        <v>3.0</v>
      </c>
      <c r="AO28" s="2">
        <v>3.0</v>
      </c>
      <c r="AP28" s="2">
        <v>3.0</v>
      </c>
      <c r="AQ28" s="2">
        <v>3.0</v>
      </c>
      <c r="AR28" s="2">
        <v>3.0</v>
      </c>
      <c r="AS28" s="2">
        <v>2.0</v>
      </c>
      <c r="AT28" s="2">
        <v>2.0</v>
      </c>
      <c r="AU28" s="2">
        <v>2.0</v>
      </c>
      <c r="AV28" s="2">
        <v>3.0</v>
      </c>
      <c r="AW28" s="2">
        <v>3.0</v>
      </c>
      <c r="AX28" s="2">
        <v>2.0</v>
      </c>
      <c r="AY28" s="2">
        <v>2.0</v>
      </c>
      <c r="AZ28" s="2">
        <v>2.0</v>
      </c>
      <c r="BA28" s="2">
        <v>3.0</v>
      </c>
      <c r="BB28" s="2">
        <v>3.0</v>
      </c>
      <c r="BC28" s="2">
        <v>3.0</v>
      </c>
      <c r="BD28" s="2">
        <v>2.0</v>
      </c>
      <c r="BE28" s="2">
        <v>3.0</v>
      </c>
      <c r="BF28" s="2">
        <v>3.0</v>
      </c>
      <c r="BG28" s="2">
        <v>3.0</v>
      </c>
      <c r="BH28" s="2">
        <v>3.0</v>
      </c>
      <c r="BI28" s="2">
        <v>3.0</v>
      </c>
      <c r="BJ28" s="2">
        <v>3.0</v>
      </c>
    </row>
    <row r="29">
      <c r="A29" s="1">
        <v>43397.94754878472</v>
      </c>
      <c r="B29" s="2" t="s">
        <v>89</v>
      </c>
      <c r="C29" s="2">
        <v>2.0</v>
      </c>
      <c r="D29" s="2">
        <v>3.0</v>
      </c>
      <c r="E29" s="2">
        <v>2.0</v>
      </c>
      <c r="F29" s="2">
        <v>3.0</v>
      </c>
      <c r="G29" s="2">
        <v>2.0</v>
      </c>
      <c r="H29" s="2">
        <v>2.0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3.0</v>
      </c>
      <c r="R29" s="2">
        <v>3.0</v>
      </c>
      <c r="S29" s="2">
        <v>3.0</v>
      </c>
      <c r="T29" s="2">
        <v>2.0</v>
      </c>
      <c r="U29" s="2">
        <v>3.0</v>
      </c>
      <c r="V29" s="2">
        <v>3.0</v>
      </c>
      <c r="W29" s="2">
        <v>3.0</v>
      </c>
      <c r="X29" s="2">
        <v>3.0</v>
      </c>
      <c r="Y29" s="2">
        <v>3.0</v>
      </c>
      <c r="Z29" s="2">
        <v>1.0</v>
      </c>
      <c r="AA29" s="2">
        <v>2.0</v>
      </c>
      <c r="AB29" s="2">
        <v>3.0</v>
      </c>
      <c r="AC29" s="2">
        <v>2.0</v>
      </c>
      <c r="AD29" s="2">
        <v>3.0</v>
      </c>
      <c r="AE29" s="2">
        <v>3.0</v>
      </c>
      <c r="AF29" s="2">
        <v>2.0</v>
      </c>
      <c r="AG29" s="2">
        <v>3.0</v>
      </c>
      <c r="AH29" s="2">
        <v>3.0</v>
      </c>
      <c r="AI29" s="2">
        <v>3.0</v>
      </c>
      <c r="AJ29" s="2">
        <v>3.0</v>
      </c>
      <c r="AK29" s="2">
        <v>3.0</v>
      </c>
      <c r="AL29" s="2">
        <v>3.0</v>
      </c>
      <c r="AM29" s="2">
        <v>3.0</v>
      </c>
      <c r="AN29" s="2">
        <v>3.0</v>
      </c>
      <c r="AO29" s="2">
        <v>3.0</v>
      </c>
      <c r="AP29" s="2">
        <v>3.0</v>
      </c>
      <c r="AQ29" s="2">
        <v>2.0</v>
      </c>
      <c r="AR29" s="2">
        <v>2.0</v>
      </c>
      <c r="AS29" s="2">
        <v>2.0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3.0</v>
      </c>
      <c r="BB29" s="2">
        <v>3.0</v>
      </c>
      <c r="BC29" s="2">
        <v>3.0</v>
      </c>
      <c r="BD29" s="2">
        <v>3.0</v>
      </c>
      <c r="BE29" s="2">
        <v>2.0</v>
      </c>
      <c r="BF29" s="2">
        <v>3.0</v>
      </c>
      <c r="BG29" s="2">
        <v>3.0</v>
      </c>
      <c r="BH29" s="2">
        <v>3.0</v>
      </c>
      <c r="BI29" s="2">
        <v>3.0</v>
      </c>
      <c r="BJ29" s="2">
        <v>3.0</v>
      </c>
    </row>
    <row r="30">
      <c r="A30" s="1">
        <v>43397.957698576385</v>
      </c>
      <c r="B30" s="2" t="s">
        <v>90</v>
      </c>
      <c r="C30" s="2">
        <v>2.0</v>
      </c>
      <c r="D30" s="2">
        <v>3.0</v>
      </c>
      <c r="E30" s="2">
        <v>3.0</v>
      </c>
      <c r="F30" s="2">
        <v>2.0</v>
      </c>
      <c r="G30" s="2">
        <v>2.0</v>
      </c>
      <c r="H30" s="2">
        <v>2.0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2.0</v>
      </c>
      <c r="P30" s="2">
        <v>3.0</v>
      </c>
      <c r="Q30" s="2">
        <v>3.0</v>
      </c>
      <c r="R30" s="2">
        <v>3.0</v>
      </c>
      <c r="S30" s="2">
        <v>2.0</v>
      </c>
      <c r="T30" s="2">
        <v>2.0</v>
      </c>
      <c r="U30" s="2">
        <v>3.0</v>
      </c>
      <c r="V30" s="2">
        <v>3.0</v>
      </c>
      <c r="W30" s="2">
        <v>3.0</v>
      </c>
      <c r="X30" s="2">
        <v>3.0</v>
      </c>
      <c r="Y30" s="2">
        <v>3.0</v>
      </c>
      <c r="Z30" s="2">
        <v>2.0</v>
      </c>
      <c r="AA30" s="2">
        <v>3.0</v>
      </c>
      <c r="AB30" s="2">
        <v>3.0</v>
      </c>
      <c r="AC30" s="2">
        <v>3.0</v>
      </c>
      <c r="AD30" s="2">
        <v>3.0</v>
      </c>
      <c r="AE30" s="2">
        <v>3.0</v>
      </c>
      <c r="AF30" s="2">
        <v>2.0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3.0</v>
      </c>
      <c r="AR30" s="2">
        <v>3.0</v>
      </c>
      <c r="AS30" s="2">
        <v>3.0</v>
      </c>
      <c r="AT30" s="2">
        <v>3.0</v>
      </c>
      <c r="AU30" s="2">
        <v>3.0</v>
      </c>
      <c r="AV30" s="2">
        <v>2.0</v>
      </c>
      <c r="AW30" s="2">
        <v>3.0</v>
      </c>
      <c r="AX30" s="2">
        <v>2.0</v>
      </c>
      <c r="AY30" s="2">
        <v>3.0</v>
      </c>
      <c r="AZ30" s="2">
        <v>3.0</v>
      </c>
      <c r="BA30" s="2">
        <v>3.0</v>
      </c>
      <c r="BB30" s="2">
        <v>3.0</v>
      </c>
      <c r="BC30" s="2">
        <v>2.0</v>
      </c>
      <c r="BD30" s="2">
        <v>2.0</v>
      </c>
      <c r="BE30" s="2">
        <v>3.0</v>
      </c>
      <c r="BF30" s="2">
        <v>3.0</v>
      </c>
      <c r="BG30" s="2">
        <v>3.0</v>
      </c>
      <c r="BH30" s="2">
        <v>3.0</v>
      </c>
      <c r="BI30" s="2">
        <v>2.0</v>
      </c>
      <c r="BJ30" s="2">
        <v>2.0</v>
      </c>
    </row>
    <row r="31">
      <c r="A31" s="1">
        <v>43398.28931298611</v>
      </c>
      <c r="B31" s="2" t="s">
        <v>91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3.0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3.0</v>
      </c>
      <c r="AD31" s="2">
        <v>3.0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3.0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3.0</v>
      </c>
    </row>
    <row r="32">
      <c r="A32" s="1">
        <v>43398.31748539352</v>
      </c>
      <c r="B32" s="2" t="s">
        <v>92</v>
      </c>
      <c r="C32" s="2">
        <v>3.0</v>
      </c>
      <c r="D32" s="2">
        <v>3.0</v>
      </c>
      <c r="E32" s="2">
        <v>3.0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3.0</v>
      </c>
      <c r="R32" s="2">
        <v>3.0</v>
      </c>
      <c r="S32" s="2">
        <v>3.0</v>
      </c>
      <c r="T32" s="2">
        <v>3.0</v>
      </c>
      <c r="U32" s="2">
        <v>3.0</v>
      </c>
      <c r="V32" s="2">
        <v>3.0</v>
      </c>
      <c r="W32" s="2">
        <v>3.0</v>
      </c>
      <c r="X32" s="2">
        <v>3.0</v>
      </c>
      <c r="Y32" s="2">
        <v>3.0</v>
      </c>
      <c r="Z32" s="2">
        <v>3.0</v>
      </c>
      <c r="AA32" s="2">
        <v>3.0</v>
      </c>
      <c r="AB32" s="2">
        <v>3.0</v>
      </c>
      <c r="AC32" s="2">
        <v>3.0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3.0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3.0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3.0</v>
      </c>
      <c r="BB32" s="2">
        <v>3.0</v>
      </c>
      <c r="BC32" s="2">
        <v>3.0</v>
      </c>
      <c r="BD32" s="2">
        <v>3.0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43398.3221447338</v>
      </c>
      <c r="B33" s="2" t="s">
        <v>93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43398.40260453704</v>
      </c>
      <c r="B34" s="2" t="s">
        <v>94</v>
      </c>
      <c r="C34" s="2">
        <v>3.0</v>
      </c>
      <c r="D34" s="2">
        <v>3.0</v>
      </c>
      <c r="E34" s="2">
        <v>3.0</v>
      </c>
      <c r="F34" s="2">
        <v>3.0</v>
      </c>
      <c r="G34" s="2">
        <v>3.0</v>
      </c>
      <c r="H34" s="2">
        <v>3.0</v>
      </c>
      <c r="I34" s="2">
        <v>3.0</v>
      </c>
      <c r="J34" s="2">
        <v>3.0</v>
      </c>
      <c r="K34" s="2">
        <v>3.0</v>
      </c>
      <c r="L34" s="2">
        <v>3.0</v>
      </c>
      <c r="M34" s="2">
        <v>3.0</v>
      </c>
      <c r="N34" s="2">
        <v>3.0</v>
      </c>
      <c r="O34" s="2">
        <v>3.0</v>
      </c>
      <c r="P34" s="2">
        <v>3.0</v>
      </c>
      <c r="Q34" s="2">
        <v>3.0</v>
      </c>
      <c r="R34" s="2">
        <v>3.0</v>
      </c>
      <c r="S34" s="2">
        <v>3.0</v>
      </c>
      <c r="T34" s="2">
        <v>3.0</v>
      </c>
      <c r="U34" s="2">
        <v>3.0</v>
      </c>
      <c r="V34" s="2">
        <v>3.0</v>
      </c>
      <c r="W34" s="2">
        <v>3.0</v>
      </c>
      <c r="X34" s="2">
        <v>3.0</v>
      </c>
      <c r="Y34" s="2">
        <v>3.0</v>
      </c>
      <c r="Z34" s="2">
        <v>3.0</v>
      </c>
      <c r="AA34" s="2">
        <v>3.0</v>
      </c>
      <c r="AB34" s="2">
        <v>3.0</v>
      </c>
      <c r="AC34" s="2">
        <v>3.0</v>
      </c>
      <c r="AD34" s="2">
        <v>3.0</v>
      </c>
      <c r="AE34" s="2">
        <v>3.0</v>
      </c>
      <c r="AF34" s="2">
        <v>3.0</v>
      </c>
      <c r="AG34" s="2">
        <v>3.0</v>
      </c>
      <c r="AH34" s="2">
        <v>3.0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3.0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3.0</v>
      </c>
      <c r="BA34" s="2">
        <v>3.0</v>
      </c>
      <c r="BB34" s="2">
        <v>3.0</v>
      </c>
      <c r="BC34" s="2">
        <v>3.0</v>
      </c>
      <c r="BD34" s="2">
        <v>3.0</v>
      </c>
      <c r="BE34" s="2">
        <v>3.0</v>
      </c>
      <c r="BF34" s="2">
        <v>3.0</v>
      </c>
      <c r="BG34" s="2">
        <v>3.0</v>
      </c>
      <c r="BH34" s="2">
        <v>3.0</v>
      </c>
      <c r="BI34" s="2">
        <v>3.0</v>
      </c>
      <c r="BJ34" s="2">
        <v>3.0</v>
      </c>
    </row>
    <row r="35">
      <c r="A35" s="1">
        <v>43398.40528070602</v>
      </c>
      <c r="B35" s="2" t="s">
        <v>95</v>
      </c>
      <c r="C35" s="2">
        <v>3.0</v>
      </c>
      <c r="D35" s="2">
        <v>3.0</v>
      </c>
      <c r="E35" s="2">
        <v>3.0</v>
      </c>
      <c r="F35" s="2">
        <v>3.0</v>
      </c>
      <c r="G35" s="2">
        <v>3.0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3.0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43398.42487059028</v>
      </c>
      <c r="B36" s="2" t="s">
        <v>96</v>
      </c>
      <c r="C36" s="2">
        <v>2.0</v>
      </c>
      <c r="D36" s="2">
        <v>3.0</v>
      </c>
      <c r="E36" s="2">
        <v>2.0</v>
      </c>
      <c r="F36" s="2">
        <v>3.0</v>
      </c>
      <c r="G36" s="2">
        <v>3.0</v>
      </c>
      <c r="H36" s="2">
        <v>3.0</v>
      </c>
      <c r="I36" s="2">
        <v>3.0</v>
      </c>
      <c r="J36" s="2">
        <v>3.0</v>
      </c>
      <c r="K36" s="2">
        <v>3.0</v>
      </c>
      <c r="L36" s="2">
        <v>3.0</v>
      </c>
      <c r="M36" s="2">
        <v>3.0</v>
      </c>
      <c r="N36" s="2">
        <v>3.0</v>
      </c>
      <c r="O36" s="2">
        <v>3.0</v>
      </c>
      <c r="P36" s="2">
        <v>3.0</v>
      </c>
      <c r="Q36" s="2">
        <v>3.0</v>
      </c>
      <c r="R36" s="2">
        <v>3.0</v>
      </c>
      <c r="S36" s="2">
        <v>3.0</v>
      </c>
      <c r="T36" s="2">
        <v>2.0</v>
      </c>
      <c r="U36" s="2">
        <v>3.0</v>
      </c>
      <c r="V36" s="2">
        <v>3.0</v>
      </c>
      <c r="W36" s="2">
        <v>3.0</v>
      </c>
      <c r="X36" s="2">
        <v>3.0</v>
      </c>
      <c r="Y36" s="2">
        <v>2.0</v>
      </c>
      <c r="Z36" s="2">
        <v>3.0</v>
      </c>
      <c r="AA36" s="2">
        <v>3.0</v>
      </c>
      <c r="AB36" s="2">
        <v>3.0</v>
      </c>
      <c r="AC36" s="2">
        <v>3.0</v>
      </c>
      <c r="AD36" s="2">
        <v>3.0</v>
      </c>
      <c r="AE36" s="2">
        <v>3.0</v>
      </c>
      <c r="AF36" s="2">
        <v>3.0</v>
      </c>
      <c r="AG36" s="2">
        <v>3.0</v>
      </c>
      <c r="AH36" s="2">
        <v>3.0</v>
      </c>
      <c r="AI36" s="2">
        <v>3.0</v>
      </c>
      <c r="AJ36" s="2">
        <v>2.0</v>
      </c>
      <c r="AK36" s="2">
        <v>3.0</v>
      </c>
      <c r="AL36" s="2">
        <v>3.0</v>
      </c>
      <c r="AM36" s="2">
        <v>3.0</v>
      </c>
      <c r="AN36" s="2">
        <v>3.0</v>
      </c>
      <c r="AO36" s="2">
        <v>3.0</v>
      </c>
      <c r="AP36" s="2">
        <v>3.0</v>
      </c>
      <c r="AQ36" s="2">
        <v>3.0</v>
      </c>
      <c r="AR36" s="2">
        <v>3.0</v>
      </c>
      <c r="AS36" s="2">
        <v>3.0</v>
      </c>
      <c r="AT36" s="2">
        <v>3.0</v>
      </c>
      <c r="AU36" s="2">
        <v>3.0</v>
      </c>
      <c r="AV36" s="2">
        <v>3.0</v>
      </c>
      <c r="AW36" s="2">
        <v>3.0</v>
      </c>
      <c r="AX36" s="2">
        <v>3.0</v>
      </c>
      <c r="AY36" s="2">
        <v>2.0</v>
      </c>
      <c r="AZ36" s="3" t="s">
        <v>97</v>
      </c>
      <c r="BA36" s="2">
        <v>2.0</v>
      </c>
      <c r="BB36" s="2">
        <v>2.0</v>
      </c>
      <c r="BC36" s="2">
        <v>2.0</v>
      </c>
      <c r="BD36" s="2">
        <v>2.0</v>
      </c>
      <c r="BE36" s="2">
        <v>3.0</v>
      </c>
      <c r="BF36" s="2">
        <v>3.0</v>
      </c>
      <c r="BG36" s="2">
        <v>3.0</v>
      </c>
      <c r="BH36" s="2">
        <v>3.0</v>
      </c>
      <c r="BI36" s="2">
        <v>3.0</v>
      </c>
      <c r="BJ36" s="2">
        <v>3.0</v>
      </c>
    </row>
    <row r="37">
      <c r="A37" s="1">
        <v>43398.42633783565</v>
      </c>
      <c r="B37" s="2" t="s">
        <v>98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3.0</v>
      </c>
      <c r="Q37" s="2">
        <v>3.0</v>
      </c>
      <c r="R37" s="2">
        <v>3.0</v>
      </c>
      <c r="S37" s="2">
        <v>3.0</v>
      </c>
      <c r="T37" s="2">
        <v>2.0</v>
      </c>
      <c r="U37" s="2">
        <v>2.0</v>
      </c>
      <c r="V37" s="2">
        <v>3.0</v>
      </c>
      <c r="W37" s="2">
        <v>3.0</v>
      </c>
      <c r="X37" s="2">
        <v>3.0</v>
      </c>
      <c r="Y37" s="2">
        <v>3.0</v>
      </c>
      <c r="Z37" s="2">
        <v>2.0</v>
      </c>
      <c r="AA37" s="2">
        <v>2.0</v>
      </c>
      <c r="AB37" s="2">
        <v>3.0</v>
      </c>
      <c r="AC37" s="2">
        <v>3.0</v>
      </c>
      <c r="AD37" s="2">
        <v>3.0</v>
      </c>
      <c r="AE37" s="2">
        <v>3.0</v>
      </c>
      <c r="AF37" s="2">
        <v>1.0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3.0</v>
      </c>
      <c r="BF37" s="2">
        <v>3.0</v>
      </c>
      <c r="BG37" s="2">
        <v>3.0</v>
      </c>
      <c r="BH37" s="2">
        <v>3.0</v>
      </c>
      <c r="BI37" s="2">
        <v>3.0</v>
      </c>
      <c r="BJ37" s="2">
        <v>3.0</v>
      </c>
    </row>
    <row r="38">
      <c r="A38" s="1">
        <v>43398.42723714121</v>
      </c>
      <c r="B38" s="2" t="s">
        <v>99</v>
      </c>
      <c r="C38" s="2">
        <v>3.0</v>
      </c>
      <c r="D38" s="2">
        <v>3.0</v>
      </c>
      <c r="E38" s="2">
        <v>3.0</v>
      </c>
      <c r="F38" s="2">
        <v>3.0</v>
      </c>
      <c r="G38" s="2">
        <v>3.0</v>
      </c>
      <c r="H38" s="2">
        <v>3.0</v>
      </c>
      <c r="I38" s="2">
        <v>3.0</v>
      </c>
      <c r="J38" s="2">
        <v>3.0</v>
      </c>
      <c r="K38" s="2">
        <v>3.0</v>
      </c>
      <c r="L38" s="2">
        <v>3.0</v>
      </c>
      <c r="M38" s="2">
        <v>3.0</v>
      </c>
      <c r="N38" s="2">
        <v>3.0</v>
      </c>
      <c r="O38" s="2">
        <v>3.0</v>
      </c>
      <c r="P38" s="2">
        <v>3.0</v>
      </c>
      <c r="Q38" s="2">
        <v>3.0</v>
      </c>
      <c r="R38" s="2">
        <v>3.0</v>
      </c>
      <c r="S38" s="2">
        <v>3.0</v>
      </c>
      <c r="T38" s="2">
        <v>3.0</v>
      </c>
      <c r="U38" s="2">
        <v>3.0</v>
      </c>
      <c r="V38" s="2">
        <v>3.0</v>
      </c>
      <c r="W38" s="2">
        <v>3.0</v>
      </c>
      <c r="X38" s="2">
        <v>3.0</v>
      </c>
      <c r="Y38" s="2">
        <v>3.0</v>
      </c>
      <c r="Z38" s="2">
        <v>3.0</v>
      </c>
      <c r="AA38" s="2">
        <v>3.0</v>
      </c>
      <c r="AB38" s="2">
        <v>3.0</v>
      </c>
      <c r="AC38" s="2">
        <v>3.0</v>
      </c>
      <c r="AD38" s="2">
        <v>3.0</v>
      </c>
      <c r="AE38" s="2">
        <v>3.0</v>
      </c>
      <c r="AF38" s="2">
        <v>3.0</v>
      </c>
      <c r="AG38" s="2">
        <v>3.0</v>
      </c>
      <c r="AH38" s="2">
        <v>3.0</v>
      </c>
      <c r="AI38" s="2">
        <v>3.0</v>
      </c>
      <c r="AJ38" s="2">
        <v>3.0</v>
      </c>
      <c r="AK38" s="2">
        <v>3.0</v>
      </c>
      <c r="AL38" s="2">
        <v>3.0</v>
      </c>
      <c r="AM38" s="2">
        <v>3.0</v>
      </c>
      <c r="AN38" s="2">
        <v>3.0</v>
      </c>
      <c r="AO38" s="2">
        <v>3.0</v>
      </c>
      <c r="AP38" s="2">
        <v>3.0</v>
      </c>
      <c r="AQ38" s="2">
        <v>3.0</v>
      </c>
      <c r="AR38" s="2">
        <v>3.0</v>
      </c>
      <c r="AS38" s="2">
        <v>3.0</v>
      </c>
      <c r="AT38" s="2">
        <v>3.0</v>
      </c>
      <c r="AU38" s="2">
        <v>3.0</v>
      </c>
      <c r="AV38" s="2">
        <v>3.0</v>
      </c>
      <c r="AW38" s="2">
        <v>3.0</v>
      </c>
      <c r="AX38" s="2">
        <v>3.0</v>
      </c>
      <c r="AY38" s="2">
        <v>3.0</v>
      </c>
      <c r="AZ38" s="2">
        <v>3.0</v>
      </c>
      <c r="BA38" s="2">
        <v>3.0</v>
      </c>
      <c r="BB38" s="2">
        <v>3.0</v>
      </c>
      <c r="BC38" s="2">
        <v>3.0</v>
      </c>
      <c r="BD38" s="2">
        <v>3.0</v>
      </c>
      <c r="BE38" s="2">
        <v>3.0</v>
      </c>
      <c r="BF38" s="2">
        <v>3.0</v>
      </c>
      <c r="BG38" s="2">
        <v>3.0</v>
      </c>
      <c r="BH38" s="2">
        <v>3.0</v>
      </c>
      <c r="BI38" s="2">
        <v>3.0</v>
      </c>
      <c r="BJ38" s="2">
        <v>3.0</v>
      </c>
    </row>
    <row r="39">
      <c r="A39" s="1">
        <v>43398.42732462963</v>
      </c>
      <c r="B39" s="2" t="s">
        <v>100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3.0</v>
      </c>
    </row>
    <row r="40">
      <c r="A40" s="1">
        <v>43398.42810427083</v>
      </c>
      <c r="B40" s="2" t="s">
        <v>101</v>
      </c>
      <c r="C40" s="2">
        <v>3.0</v>
      </c>
      <c r="D40" s="2">
        <v>3.0</v>
      </c>
      <c r="E40" s="2">
        <v>2.0</v>
      </c>
      <c r="F40" s="2">
        <v>3.0</v>
      </c>
      <c r="G40" s="2">
        <v>3.0</v>
      </c>
      <c r="H40" s="2">
        <v>2.0</v>
      </c>
      <c r="I40" s="2">
        <v>3.0</v>
      </c>
      <c r="J40" s="2">
        <v>3.0</v>
      </c>
      <c r="K40" s="2">
        <v>2.0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2.0</v>
      </c>
      <c r="R40" s="2">
        <v>3.0</v>
      </c>
      <c r="S40" s="2">
        <v>3.0</v>
      </c>
      <c r="T40" s="2">
        <v>2.0</v>
      </c>
      <c r="U40" s="2">
        <v>2.0</v>
      </c>
      <c r="V40" s="2">
        <v>3.0</v>
      </c>
      <c r="W40" s="2">
        <v>3.0</v>
      </c>
      <c r="X40" s="2">
        <v>3.0</v>
      </c>
      <c r="Y40" s="2">
        <v>3.0</v>
      </c>
      <c r="Z40" s="2">
        <v>2.0</v>
      </c>
      <c r="AA40" s="2">
        <v>2.0</v>
      </c>
      <c r="AB40" s="2">
        <v>3.0</v>
      </c>
      <c r="AC40" s="2">
        <v>1.0</v>
      </c>
      <c r="AD40" s="2">
        <v>3.0</v>
      </c>
      <c r="AE40" s="2">
        <v>3.0</v>
      </c>
      <c r="AF40" s="2">
        <v>2.0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2.0</v>
      </c>
      <c r="AM40" s="2">
        <v>3.0</v>
      </c>
      <c r="AN40" s="2">
        <v>3.0</v>
      </c>
      <c r="AO40" s="2">
        <v>2.0</v>
      </c>
      <c r="AP40" s="2">
        <v>3.0</v>
      </c>
      <c r="AQ40" s="2">
        <v>3.0</v>
      </c>
      <c r="AR40" s="2">
        <v>3.0</v>
      </c>
      <c r="AS40" s="2">
        <v>3.0</v>
      </c>
      <c r="AT40" s="2">
        <v>3.0</v>
      </c>
      <c r="AU40" s="2">
        <v>2.0</v>
      </c>
      <c r="AV40" s="2">
        <v>3.0</v>
      </c>
      <c r="AW40" s="2">
        <v>3.0</v>
      </c>
      <c r="AX40" s="2">
        <v>2.0</v>
      </c>
      <c r="AY40" s="2">
        <v>2.0</v>
      </c>
      <c r="AZ40" s="2">
        <v>3.0</v>
      </c>
      <c r="BA40" s="2">
        <v>2.0</v>
      </c>
      <c r="BB40" s="2">
        <v>3.0</v>
      </c>
      <c r="BC40" s="2">
        <v>3.0</v>
      </c>
      <c r="BD40" s="2">
        <v>2.0</v>
      </c>
      <c r="BE40" s="2">
        <v>3.0</v>
      </c>
      <c r="BF40" s="2">
        <v>3.0</v>
      </c>
      <c r="BG40" s="2">
        <v>3.0</v>
      </c>
      <c r="BH40" s="2">
        <v>3.0</v>
      </c>
      <c r="BI40" s="2">
        <v>3.0</v>
      </c>
      <c r="BJ40" s="2">
        <v>3.0</v>
      </c>
    </row>
    <row r="41">
      <c r="A41" s="1">
        <v>43398.43476265046</v>
      </c>
      <c r="B41" s="2" t="s">
        <v>102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3.0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2.0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3.0</v>
      </c>
      <c r="U41" s="2">
        <v>2.0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3.0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3.0</v>
      </c>
    </row>
    <row r="42">
      <c r="A42" s="1">
        <v>43398.44358101852</v>
      </c>
      <c r="B42" s="2" t="s">
        <v>103</v>
      </c>
      <c r="C42" s="2">
        <v>3.0</v>
      </c>
      <c r="D42" s="2">
        <v>3.0</v>
      </c>
      <c r="E42" s="2">
        <v>3.0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3.0</v>
      </c>
      <c r="P42" s="2">
        <v>3.0</v>
      </c>
      <c r="Q42" s="2">
        <v>3.0</v>
      </c>
      <c r="R42" s="2">
        <v>3.0</v>
      </c>
      <c r="S42" s="2">
        <v>3.0</v>
      </c>
      <c r="T42" s="2">
        <v>3.0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3.0</v>
      </c>
      <c r="AD42" s="2">
        <v>3.0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43398.453709733796</v>
      </c>
      <c r="B43" s="2" t="s">
        <v>104</v>
      </c>
    </row>
    <row r="44">
      <c r="A44" s="1">
        <v>43398.48632427084</v>
      </c>
      <c r="B44" s="2" t="s">
        <v>105</v>
      </c>
      <c r="C44" s="2">
        <v>3.0</v>
      </c>
      <c r="D44" s="2">
        <v>3.0</v>
      </c>
      <c r="E44" s="2">
        <v>2.0</v>
      </c>
      <c r="F44" s="2">
        <v>3.0</v>
      </c>
      <c r="G44" s="2">
        <v>3.0</v>
      </c>
      <c r="H44" s="2">
        <v>2.0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2.0</v>
      </c>
      <c r="O44" s="2">
        <v>2.0</v>
      </c>
      <c r="P44" s="2">
        <v>3.0</v>
      </c>
      <c r="Q44" s="2">
        <v>3.0</v>
      </c>
      <c r="R44" s="2">
        <v>3.0</v>
      </c>
      <c r="S44" s="2">
        <v>3.0</v>
      </c>
      <c r="T44" s="2">
        <v>3.0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2.0</v>
      </c>
      <c r="AA44" s="2">
        <v>3.0</v>
      </c>
      <c r="AB44" s="2">
        <v>3.0</v>
      </c>
      <c r="AC44" s="2">
        <v>3.0</v>
      </c>
      <c r="AD44" s="2">
        <v>3.0</v>
      </c>
      <c r="AE44" s="2">
        <v>3.0</v>
      </c>
      <c r="AF44" s="2">
        <v>3.0</v>
      </c>
      <c r="AG44" s="2">
        <v>3.0</v>
      </c>
      <c r="AH44" s="2">
        <v>3.0</v>
      </c>
      <c r="AI44" s="2">
        <v>3.0</v>
      </c>
      <c r="AJ44" s="2">
        <v>3.0</v>
      </c>
      <c r="AK44" s="2">
        <v>3.0</v>
      </c>
      <c r="AL44" s="2">
        <v>3.0</v>
      </c>
      <c r="AM44" s="2">
        <v>3.0</v>
      </c>
      <c r="AN44" s="2">
        <v>2.0</v>
      </c>
      <c r="AO44" s="2">
        <v>3.0</v>
      </c>
      <c r="AP44" s="2">
        <v>3.0</v>
      </c>
      <c r="AQ44" s="2">
        <v>3.0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43398.51237982639</v>
      </c>
      <c r="B45" s="2" t="s">
        <v>106</v>
      </c>
      <c r="C45" s="2">
        <v>3.0</v>
      </c>
      <c r="D45" s="2">
        <v>3.0</v>
      </c>
      <c r="E45" s="2">
        <v>3.0</v>
      </c>
      <c r="F45" s="2">
        <v>3.0</v>
      </c>
      <c r="G45" s="2">
        <v>3.0</v>
      </c>
      <c r="H45" s="2">
        <v>3.0</v>
      </c>
      <c r="I45" s="2">
        <v>3.0</v>
      </c>
      <c r="J45" s="2">
        <v>3.0</v>
      </c>
      <c r="K45" s="2">
        <v>3.0</v>
      </c>
      <c r="L45" s="2">
        <v>3.0</v>
      </c>
      <c r="M45" s="2">
        <v>3.0</v>
      </c>
      <c r="N45" s="2">
        <v>3.0</v>
      </c>
      <c r="O45" s="2">
        <v>3.0</v>
      </c>
      <c r="P45" s="2">
        <v>3.0</v>
      </c>
      <c r="Q45" s="2">
        <v>3.0</v>
      </c>
      <c r="R45" s="2">
        <v>3.0</v>
      </c>
      <c r="S45" s="2">
        <v>3.0</v>
      </c>
      <c r="T45" s="2">
        <v>3.0</v>
      </c>
      <c r="U45" s="2">
        <v>3.0</v>
      </c>
      <c r="V45" s="2">
        <v>3.0</v>
      </c>
      <c r="W45" s="2">
        <v>3.0</v>
      </c>
      <c r="X45" s="2">
        <v>3.0</v>
      </c>
      <c r="Y45" s="2">
        <v>3.0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3.0</v>
      </c>
      <c r="AO45" s="2">
        <v>3.0</v>
      </c>
      <c r="AP45" s="2">
        <v>3.0</v>
      </c>
      <c r="AQ45" s="2">
        <v>3.0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3.0</v>
      </c>
      <c r="AX45" s="2">
        <v>3.0</v>
      </c>
      <c r="AY45" s="2">
        <v>3.0</v>
      </c>
      <c r="AZ45" s="2">
        <v>3.0</v>
      </c>
      <c r="BA45" s="2">
        <v>3.0</v>
      </c>
      <c r="BB45" s="2">
        <v>3.0</v>
      </c>
      <c r="BC45" s="2">
        <v>3.0</v>
      </c>
      <c r="BD45" s="2">
        <v>3.0</v>
      </c>
      <c r="BE45" s="2">
        <v>3.0</v>
      </c>
      <c r="BF45" s="2">
        <v>3.0</v>
      </c>
      <c r="BG45" s="2">
        <v>3.0</v>
      </c>
      <c r="BH45" s="2">
        <v>3.0</v>
      </c>
      <c r="BI45" s="2">
        <v>3.0</v>
      </c>
      <c r="BJ45" s="2">
        <v>3.0</v>
      </c>
    </row>
    <row r="46">
      <c r="A46" s="1">
        <v>43398.53162381944</v>
      </c>
      <c r="B46" s="2" t="s">
        <v>107</v>
      </c>
      <c r="C46" s="2">
        <v>3.0</v>
      </c>
      <c r="D46" s="2">
        <v>3.0</v>
      </c>
      <c r="E46" s="2">
        <v>3.0</v>
      </c>
      <c r="F46" s="2">
        <v>3.0</v>
      </c>
      <c r="G46" s="2">
        <v>3.0</v>
      </c>
      <c r="H46" s="2">
        <v>1.0</v>
      </c>
      <c r="I46" s="2">
        <v>3.0</v>
      </c>
      <c r="J46" s="2">
        <v>3.0</v>
      </c>
      <c r="K46" s="2">
        <v>3.0</v>
      </c>
      <c r="L46" s="2">
        <v>3.0</v>
      </c>
      <c r="M46" s="2">
        <v>3.0</v>
      </c>
      <c r="N46" s="2">
        <v>1.0</v>
      </c>
      <c r="O46" s="2">
        <v>3.0</v>
      </c>
      <c r="P46" s="2">
        <v>3.0</v>
      </c>
      <c r="Q46" s="2">
        <v>3.0</v>
      </c>
      <c r="R46" s="2">
        <v>3.0</v>
      </c>
      <c r="S46" s="2">
        <v>3.0</v>
      </c>
      <c r="T46" s="2">
        <v>1.0</v>
      </c>
      <c r="U46" s="2">
        <v>3.0</v>
      </c>
      <c r="V46" s="2">
        <v>3.0</v>
      </c>
      <c r="W46" s="2">
        <v>3.0</v>
      </c>
      <c r="X46" s="2">
        <v>3.0</v>
      </c>
      <c r="Y46" s="2">
        <v>3.0</v>
      </c>
      <c r="Z46" s="2">
        <v>1.0</v>
      </c>
      <c r="AA46" s="2">
        <v>3.0</v>
      </c>
      <c r="AB46" s="2">
        <v>3.0</v>
      </c>
      <c r="AC46" s="2">
        <v>3.0</v>
      </c>
      <c r="AD46" s="2">
        <v>3.0</v>
      </c>
      <c r="AE46" s="2">
        <v>3.0</v>
      </c>
      <c r="AF46" s="2">
        <v>1.0</v>
      </c>
      <c r="AG46" s="2">
        <v>3.0</v>
      </c>
      <c r="AH46" s="2">
        <v>3.0</v>
      </c>
      <c r="AI46" s="2">
        <v>3.0</v>
      </c>
      <c r="AJ46" s="2">
        <v>3.0</v>
      </c>
      <c r="AK46" s="2">
        <v>3.0</v>
      </c>
      <c r="AL46" s="2">
        <v>3.0</v>
      </c>
      <c r="AM46" s="2">
        <v>3.0</v>
      </c>
      <c r="AN46" s="2">
        <v>3.0</v>
      </c>
      <c r="AO46" s="2">
        <v>3.0</v>
      </c>
      <c r="AP46" s="2">
        <v>3.0</v>
      </c>
      <c r="AQ46" s="2">
        <v>3.0</v>
      </c>
      <c r="AR46" s="2">
        <v>2.0</v>
      </c>
      <c r="AS46" s="2">
        <v>3.0</v>
      </c>
      <c r="AT46" s="2">
        <v>3.0</v>
      </c>
      <c r="AU46" s="2">
        <v>3.0</v>
      </c>
      <c r="AV46" s="2">
        <v>3.0</v>
      </c>
      <c r="AW46" s="2">
        <v>3.0</v>
      </c>
      <c r="AX46" s="2">
        <v>1.0</v>
      </c>
      <c r="AY46" s="2">
        <v>3.0</v>
      </c>
      <c r="AZ46" s="2">
        <v>3.0</v>
      </c>
      <c r="BA46" s="2">
        <v>3.0</v>
      </c>
      <c r="BB46" s="2">
        <v>3.0</v>
      </c>
      <c r="BC46" s="2">
        <v>3.0</v>
      </c>
      <c r="BD46" s="2">
        <v>1.0</v>
      </c>
      <c r="BE46" s="2">
        <v>3.0</v>
      </c>
      <c r="BF46" s="2">
        <v>3.0</v>
      </c>
      <c r="BG46" s="2">
        <v>3.0</v>
      </c>
      <c r="BH46" s="2">
        <v>3.0</v>
      </c>
      <c r="BI46" s="2">
        <v>3.0</v>
      </c>
      <c r="BJ46" s="2">
        <v>1.0</v>
      </c>
    </row>
    <row r="47">
      <c r="A47" s="1">
        <v>43398.99976939815</v>
      </c>
      <c r="B47" s="2" t="s">
        <v>108</v>
      </c>
      <c r="C47" s="2">
        <v>2.0</v>
      </c>
      <c r="D47" s="2">
        <v>3.0</v>
      </c>
      <c r="E47" s="2">
        <v>2.0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2.0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43399.30208136574</v>
      </c>
      <c r="B48" s="2" t="s">
        <v>109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3.0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3.0</v>
      </c>
      <c r="Y48" s="2">
        <v>3.0</v>
      </c>
      <c r="Z48" s="2">
        <v>3.0</v>
      </c>
      <c r="AA48" s="2">
        <v>3.0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3.0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3.0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3.0</v>
      </c>
      <c r="BG48" s="2">
        <v>3.0</v>
      </c>
      <c r="BH48" s="2">
        <v>3.0</v>
      </c>
      <c r="BI48" s="2">
        <v>3.0</v>
      </c>
      <c r="BJ48" s="2">
        <v>3.0</v>
      </c>
    </row>
    <row r="49">
      <c r="A49" s="1">
        <v>43399.82368054398</v>
      </c>
      <c r="B49" s="2" t="s">
        <v>110</v>
      </c>
      <c r="C49" s="2">
        <v>3.0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3.0</v>
      </c>
      <c r="P49" s="2">
        <v>3.0</v>
      </c>
      <c r="Q49" s="2">
        <v>3.0</v>
      </c>
      <c r="R49" s="2">
        <v>3.0</v>
      </c>
      <c r="S49" s="2">
        <v>3.0</v>
      </c>
      <c r="T49" s="2">
        <v>2.0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3.0</v>
      </c>
      <c r="AB49" s="2">
        <v>3.0</v>
      </c>
      <c r="AC49" s="2">
        <v>3.0</v>
      </c>
      <c r="AD49" s="2">
        <v>3.0</v>
      </c>
      <c r="AE49" s="2">
        <v>3.0</v>
      </c>
      <c r="AF49" s="2">
        <v>2.0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3.0</v>
      </c>
      <c r="AN49" s="2">
        <v>3.0</v>
      </c>
      <c r="AO49" s="2">
        <v>3.0</v>
      </c>
      <c r="AP49" s="2">
        <v>3.0</v>
      </c>
      <c r="AQ49" s="2">
        <v>3.0</v>
      </c>
      <c r="AR49" s="2">
        <v>3.0</v>
      </c>
      <c r="AS49" s="2">
        <v>3.0</v>
      </c>
      <c r="AT49" s="2">
        <v>3.0</v>
      </c>
      <c r="AU49" s="2">
        <v>3.0</v>
      </c>
      <c r="AV49" s="2">
        <v>3.0</v>
      </c>
      <c r="AW49" s="2">
        <v>3.0</v>
      </c>
      <c r="AX49" s="2">
        <v>3.0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2.0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43401.358356701385</v>
      </c>
      <c r="B50" s="2" t="s">
        <v>111</v>
      </c>
      <c r="C50" s="2">
        <v>3.0</v>
      </c>
      <c r="D50" s="2">
        <v>3.0</v>
      </c>
      <c r="E50" s="2">
        <v>2.0</v>
      </c>
      <c r="F50" s="2">
        <v>3.0</v>
      </c>
      <c r="G50" s="2">
        <v>3.0</v>
      </c>
      <c r="H50" s="2">
        <v>2.0</v>
      </c>
      <c r="I50" s="2">
        <v>3.0</v>
      </c>
      <c r="J50" s="2">
        <v>3.0</v>
      </c>
      <c r="K50" s="2">
        <v>3.0</v>
      </c>
      <c r="L50" s="2">
        <v>3.0</v>
      </c>
      <c r="M50" s="2">
        <v>3.0</v>
      </c>
      <c r="N50" s="2">
        <v>3.0</v>
      </c>
      <c r="O50" s="2">
        <v>3.0</v>
      </c>
      <c r="P50" s="2">
        <v>3.0</v>
      </c>
      <c r="Q50" s="2">
        <v>3.0</v>
      </c>
      <c r="R50" s="2">
        <v>3.0</v>
      </c>
      <c r="S50" s="2">
        <v>3.0</v>
      </c>
      <c r="T50" s="2">
        <v>2.0</v>
      </c>
      <c r="U50" s="2">
        <v>3.0</v>
      </c>
      <c r="V50" s="2">
        <v>3.0</v>
      </c>
      <c r="W50" s="2">
        <v>3.0</v>
      </c>
      <c r="X50" s="2">
        <v>3.0</v>
      </c>
      <c r="Y50" s="2">
        <v>3.0</v>
      </c>
      <c r="Z50" s="2">
        <v>3.0</v>
      </c>
      <c r="AA50" s="2">
        <v>3.0</v>
      </c>
      <c r="AB50" s="2">
        <v>3.0</v>
      </c>
      <c r="AC50" s="2">
        <v>3.0</v>
      </c>
      <c r="AD50" s="2">
        <v>3.0</v>
      </c>
      <c r="AE50" s="2">
        <v>3.0</v>
      </c>
      <c r="AF50" s="2">
        <v>3.0</v>
      </c>
      <c r="AG50" s="2">
        <v>3.0</v>
      </c>
      <c r="AH50" s="2">
        <v>3.0</v>
      </c>
      <c r="AI50" s="2">
        <v>3.0</v>
      </c>
      <c r="AJ50" s="2">
        <v>3.0</v>
      </c>
      <c r="AK50" s="2">
        <v>3.0</v>
      </c>
      <c r="AL50" s="2">
        <v>3.0</v>
      </c>
      <c r="AM50" s="2">
        <v>3.0</v>
      </c>
      <c r="AN50" s="2">
        <v>3.0</v>
      </c>
      <c r="AO50" s="2">
        <v>3.0</v>
      </c>
      <c r="AP50" s="2">
        <v>3.0</v>
      </c>
      <c r="AQ50" s="2">
        <v>3.0</v>
      </c>
      <c r="AR50" s="2">
        <v>3.0</v>
      </c>
      <c r="AS50" s="2">
        <v>3.0</v>
      </c>
      <c r="AT50" s="2">
        <v>3.0</v>
      </c>
      <c r="AU50" s="2">
        <v>2.0</v>
      </c>
      <c r="AV50" s="2">
        <v>3.0</v>
      </c>
      <c r="AW50" s="2">
        <v>3.0</v>
      </c>
      <c r="AX50" s="2">
        <v>2.0</v>
      </c>
      <c r="AY50" s="2">
        <v>3.0</v>
      </c>
      <c r="AZ50" s="2">
        <v>3.0</v>
      </c>
      <c r="BA50" s="2">
        <v>3.0</v>
      </c>
      <c r="BB50" s="2">
        <v>3.0</v>
      </c>
      <c r="BC50" s="2">
        <v>3.0</v>
      </c>
      <c r="BD50" s="2">
        <v>2.0</v>
      </c>
      <c r="BE50" s="2">
        <v>3.0</v>
      </c>
      <c r="BF50" s="2">
        <v>3.0</v>
      </c>
      <c r="BG50" s="2">
        <v>3.0</v>
      </c>
      <c r="BH50" s="2">
        <v>3.0</v>
      </c>
      <c r="BI50" s="2">
        <v>3.0</v>
      </c>
      <c r="BJ50" s="2">
        <v>3.0</v>
      </c>
    </row>
    <row r="51">
      <c r="A51" s="1">
        <v>43402.47751532408</v>
      </c>
      <c r="B51" s="2" t="s">
        <v>112</v>
      </c>
      <c r="C51" s="2">
        <v>2.0</v>
      </c>
      <c r="D51" s="2">
        <v>3.0</v>
      </c>
      <c r="E51" s="2">
        <v>2.0</v>
      </c>
      <c r="F51" s="2">
        <v>3.0</v>
      </c>
      <c r="G51" s="2">
        <v>3.0</v>
      </c>
      <c r="H51" s="2">
        <v>2.0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2.0</v>
      </c>
      <c r="U51" s="2">
        <v>2.0</v>
      </c>
      <c r="V51" s="2">
        <v>2.0</v>
      </c>
      <c r="W51" s="2">
        <v>2.0</v>
      </c>
      <c r="X51" s="2">
        <v>3.0</v>
      </c>
      <c r="Y51" s="2">
        <v>2.0</v>
      </c>
      <c r="Z51" s="2">
        <v>2.0</v>
      </c>
      <c r="AA51" s="2">
        <v>3.0</v>
      </c>
      <c r="AB51" s="2">
        <v>3.0</v>
      </c>
      <c r="AC51" s="2">
        <v>2.0</v>
      </c>
      <c r="AD51" s="2">
        <v>3.0</v>
      </c>
      <c r="AE51" s="2">
        <v>3.0</v>
      </c>
      <c r="AF51" s="2">
        <v>2.0</v>
      </c>
      <c r="AG51" s="2">
        <v>2.0</v>
      </c>
      <c r="AH51" s="2">
        <v>2.0</v>
      </c>
      <c r="AI51" s="2">
        <v>2.0</v>
      </c>
      <c r="AJ51" s="2">
        <v>3.0</v>
      </c>
      <c r="AK51" s="2">
        <v>2.0</v>
      </c>
      <c r="AL51" s="2">
        <v>2.0</v>
      </c>
      <c r="AM51" s="2">
        <v>2.0</v>
      </c>
      <c r="AN51" s="2">
        <v>2.0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2.0</v>
      </c>
      <c r="AU51" s="2">
        <v>3.0</v>
      </c>
      <c r="AV51" s="2">
        <v>3.0</v>
      </c>
      <c r="AW51" s="2">
        <v>3.0</v>
      </c>
      <c r="AX51" s="2">
        <v>2.0</v>
      </c>
      <c r="AY51" s="2">
        <v>2.0</v>
      </c>
      <c r="AZ51" s="2">
        <v>2.0</v>
      </c>
      <c r="BA51" s="2">
        <v>2.0</v>
      </c>
      <c r="BB51" s="2">
        <v>3.0</v>
      </c>
      <c r="BC51" s="2">
        <v>2.0</v>
      </c>
      <c r="BD51" s="2">
        <v>2.0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43402.478431655094</v>
      </c>
      <c r="B52" s="2" t="s">
        <v>113</v>
      </c>
      <c r="C52" s="2">
        <v>2.0</v>
      </c>
      <c r="D52" s="2">
        <v>3.0</v>
      </c>
      <c r="E52" s="2">
        <v>2.0</v>
      </c>
      <c r="F52" s="2">
        <v>3.0</v>
      </c>
      <c r="G52" s="2">
        <v>2.0</v>
      </c>
      <c r="H52" s="2">
        <v>2.0</v>
      </c>
      <c r="I52" s="2">
        <v>2.0</v>
      </c>
      <c r="J52" s="2">
        <v>3.0</v>
      </c>
      <c r="K52" s="2">
        <v>2.0</v>
      </c>
      <c r="L52" s="2">
        <v>3.0</v>
      </c>
      <c r="M52" s="2">
        <v>2.0</v>
      </c>
      <c r="N52" s="3" t="s">
        <v>114</v>
      </c>
      <c r="O52" s="2">
        <v>2.0</v>
      </c>
      <c r="P52" s="2">
        <v>3.0</v>
      </c>
      <c r="Q52" s="2">
        <v>2.0</v>
      </c>
      <c r="R52" s="2">
        <v>3.0</v>
      </c>
      <c r="S52" s="2">
        <v>2.0</v>
      </c>
      <c r="T52" s="2">
        <v>2.0</v>
      </c>
      <c r="U52" s="2">
        <v>2.0</v>
      </c>
      <c r="V52" s="2">
        <v>3.0</v>
      </c>
      <c r="W52" s="2">
        <v>2.0</v>
      </c>
      <c r="X52" s="2">
        <v>3.0</v>
      </c>
      <c r="Y52" s="2">
        <v>2.0</v>
      </c>
      <c r="Z52" s="2">
        <v>2.0</v>
      </c>
      <c r="AA52" s="2">
        <v>2.0</v>
      </c>
      <c r="AB52" s="2">
        <v>3.0</v>
      </c>
      <c r="AC52" s="2">
        <v>2.0</v>
      </c>
      <c r="AD52" s="2">
        <v>3.0</v>
      </c>
      <c r="AE52" s="2">
        <v>2.0</v>
      </c>
      <c r="AF52" s="2">
        <v>2.0</v>
      </c>
      <c r="AG52" s="2">
        <v>3.0</v>
      </c>
      <c r="AH52" s="2">
        <v>3.0</v>
      </c>
      <c r="AI52" s="2">
        <v>2.0</v>
      </c>
      <c r="AJ52" s="2">
        <v>3.0</v>
      </c>
      <c r="AK52" s="2">
        <v>2.0</v>
      </c>
      <c r="AL52" s="2">
        <v>2.0</v>
      </c>
      <c r="AM52" s="2">
        <v>2.0</v>
      </c>
      <c r="AN52" s="2">
        <v>3.0</v>
      </c>
      <c r="AO52" s="2">
        <v>2.0</v>
      </c>
      <c r="AP52" s="2">
        <v>3.0</v>
      </c>
      <c r="AQ52" s="2">
        <v>2.0</v>
      </c>
      <c r="AR52" s="2">
        <v>3.0</v>
      </c>
      <c r="AS52" s="2">
        <v>2.0</v>
      </c>
      <c r="AT52" s="2">
        <v>3.0</v>
      </c>
      <c r="AU52" s="2">
        <v>2.0</v>
      </c>
      <c r="AV52" s="2">
        <v>3.0</v>
      </c>
      <c r="AW52" s="2">
        <v>2.0</v>
      </c>
      <c r="AX52" s="2">
        <v>2.0</v>
      </c>
      <c r="AY52" s="2">
        <v>2.0</v>
      </c>
      <c r="AZ52" s="2">
        <v>3.0</v>
      </c>
      <c r="BA52" s="2">
        <v>2.0</v>
      </c>
      <c r="BB52" s="2">
        <v>3.0</v>
      </c>
      <c r="BC52" s="2">
        <v>2.0</v>
      </c>
      <c r="BD52" s="2">
        <v>2.0</v>
      </c>
      <c r="BE52" s="2">
        <v>2.0</v>
      </c>
      <c r="BF52" s="2">
        <v>3.0</v>
      </c>
      <c r="BG52" s="2">
        <v>2.0</v>
      </c>
      <c r="BH52" s="2">
        <v>3.0</v>
      </c>
      <c r="BI52" s="2">
        <v>2.0</v>
      </c>
      <c r="BJ52" s="2">
        <v>3.0</v>
      </c>
    </row>
    <row r="53">
      <c r="A53" s="1">
        <v>43402.58421773148</v>
      </c>
      <c r="B53" s="2" t="s">
        <v>115</v>
      </c>
      <c r="C53" s="2">
        <v>3.0</v>
      </c>
      <c r="D53" s="2">
        <v>3.0</v>
      </c>
      <c r="E53" s="2">
        <v>3.0</v>
      </c>
      <c r="F53" s="2">
        <v>3.0</v>
      </c>
      <c r="G53" s="2">
        <v>3.0</v>
      </c>
      <c r="H53" s="2">
        <v>1.0</v>
      </c>
      <c r="I53" s="2">
        <v>3.0</v>
      </c>
      <c r="J53" s="2">
        <v>3.0</v>
      </c>
      <c r="K53" s="2">
        <v>3.0</v>
      </c>
      <c r="L53" s="2">
        <v>3.0</v>
      </c>
      <c r="M53" s="2">
        <v>3.0</v>
      </c>
      <c r="N53" s="2">
        <v>3.0</v>
      </c>
      <c r="O53" s="2">
        <v>3.0</v>
      </c>
      <c r="P53" s="2">
        <v>3.0</v>
      </c>
      <c r="Q53" s="2">
        <v>3.0</v>
      </c>
      <c r="R53" s="2">
        <v>3.0</v>
      </c>
      <c r="S53" s="2">
        <v>3.0</v>
      </c>
      <c r="T53" s="2">
        <v>2.0</v>
      </c>
      <c r="U53" s="2">
        <v>3.0</v>
      </c>
      <c r="V53" s="2">
        <v>3.0</v>
      </c>
      <c r="W53" s="2">
        <v>3.0</v>
      </c>
      <c r="X53" s="2">
        <v>3.0</v>
      </c>
      <c r="Y53" s="2">
        <v>3.0</v>
      </c>
      <c r="Z53" s="2">
        <v>3.0</v>
      </c>
      <c r="AA53" s="2">
        <v>3.0</v>
      </c>
      <c r="AB53" s="2">
        <v>3.0</v>
      </c>
      <c r="AC53" s="2">
        <v>3.0</v>
      </c>
      <c r="AD53" s="2">
        <v>3.0</v>
      </c>
      <c r="AE53" s="2">
        <v>3.0</v>
      </c>
      <c r="AF53" s="2">
        <v>3.0</v>
      </c>
      <c r="AG53" s="2">
        <v>3.0</v>
      </c>
      <c r="AH53" s="2">
        <v>3.0</v>
      </c>
      <c r="AI53" s="2">
        <v>3.0</v>
      </c>
      <c r="AJ53" s="2">
        <v>3.0</v>
      </c>
      <c r="AK53" s="2">
        <v>3.0</v>
      </c>
      <c r="AL53" s="2">
        <v>3.0</v>
      </c>
      <c r="AM53" s="2">
        <v>3.0</v>
      </c>
      <c r="AN53" s="2">
        <v>3.0</v>
      </c>
      <c r="AO53" s="2">
        <v>3.0</v>
      </c>
      <c r="AP53" s="2">
        <v>3.0</v>
      </c>
      <c r="AQ53" s="2">
        <v>3.0</v>
      </c>
      <c r="AR53" s="2">
        <v>3.0</v>
      </c>
      <c r="AS53" s="2">
        <v>3.0</v>
      </c>
      <c r="AT53" s="2">
        <v>3.0</v>
      </c>
      <c r="AU53" s="2">
        <v>3.0</v>
      </c>
      <c r="AV53" s="2">
        <v>3.0</v>
      </c>
      <c r="AW53" s="2">
        <v>3.0</v>
      </c>
      <c r="AX53" s="2">
        <v>3.0</v>
      </c>
      <c r="AY53" s="2">
        <v>3.0</v>
      </c>
      <c r="AZ53" s="2">
        <v>3.0</v>
      </c>
      <c r="BA53" s="2">
        <v>3.0</v>
      </c>
      <c r="BB53" s="2">
        <v>3.0</v>
      </c>
      <c r="BC53" s="2">
        <v>3.0</v>
      </c>
      <c r="BD53" s="2">
        <v>3.0</v>
      </c>
      <c r="BE53" s="2">
        <v>3.0</v>
      </c>
      <c r="BF53" s="2">
        <v>3.0</v>
      </c>
      <c r="BG53" s="2">
        <v>3.0</v>
      </c>
      <c r="BH53" s="2">
        <v>3.0</v>
      </c>
      <c r="BI53" s="2">
        <v>3.0</v>
      </c>
      <c r="BJ53" s="2">
        <v>3.0</v>
      </c>
    </row>
    <row r="54">
      <c r="A54" s="1">
        <v>43402.58606909722</v>
      </c>
      <c r="B54" s="2" t="s">
        <v>116</v>
      </c>
      <c r="C54" s="2">
        <v>2.0</v>
      </c>
      <c r="D54" s="2">
        <v>2.0</v>
      </c>
      <c r="E54" s="2">
        <v>2.0</v>
      </c>
      <c r="F54" s="2">
        <v>3.0</v>
      </c>
      <c r="G54" s="2">
        <v>2.0</v>
      </c>
      <c r="H54" s="2">
        <v>2.0</v>
      </c>
      <c r="I54" s="2">
        <v>3.0</v>
      </c>
      <c r="J54" s="2">
        <v>3.0</v>
      </c>
      <c r="K54" s="2">
        <v>3.0</v>
      </c>
      <c r="L54" s="2">
        <v>3.0</v>
      </c>
      <c r="M54" s="2">
        <v>3.0</v>
      </c>
      <c r="N54" s="2">
        <v>3.0</v>
      </c>
      <c r="O54" s="2">
        <v>3.0</v>
      </c>
      <c r="P54" s="2">
        <v>3.0</v>
      </c>
      <c r="Q54" s="2">
        <v>3.0</v>
      </c>
      <c r="R54" s="2">
        <v>3.0</v>
      </c>
      <c r="S54" s="2">
        <v>2.0</v>
      </c>
      <c r="T54" s="2">
        <v>2.0</v>
      </c>
      <c r="U54" s="2">
        <v>3.0</v>
      </c>
      <c r="V54" s="2">
        <v>3.0</v>
      </c>
      <c r="W54" s="2">
        <v>2.0</v>
      </c>
      <c r="X54" s="2">
        <v>3.0</v>
      </c>
      <c r="Y54" s="2">
        <v>2.0</v>
      </c>
      <c r="Z54" s="2">
        <v>3.0</v>
      </c>
      <c r="AA54" s="2">
        <v>3.0</v>
      </c>
      <c r="AB54" s="2">
        <v>3.0</v>
      </c>
      <c r="AC54" s="2">
        <v>3.0</v>
      </c>
      <c r="AD54" s="2">
        <v>3.0</v>
      </c>
      <c r="AE54" s="2">
        <v>3.0</v>
      </c>
      <c r="AF54" s="2">
        <v>3.0</v>
      </c>
      <c r="AG54" s="2">
        <v>3.0</v>
      </c>
      <c r="AH54" s="2">
        <v>3.0</v>
      </c>
      <c r="AI54" s="2">
        <v>3.0</v>
      </c>
      <c r="AJ54" s="2">
        <v>3.0</v>
      </c>
      <c r="AK54" s="2">
        <v>2.0</v>
      </c>
      <c r="AL54" s="2">
        <v>3.0</v>
      </c>
      <c r="AM54" s="2">
        <v>3.0</v>
      </c>
      <c r="AN54" s="2">
        <v>3.0</v>
      </c>
      <c r="AO54" s="2">
        <v>3.0</v>
      </c>
      <c r="AP54" s="2">
        <v>3.0</v>
      </c>
      <c r="AQ54" s="2">
        <v>2.0</v>
      </c>
      <c r="AR54" s="2">
        <v>3.0</v>
      </c>
      <c r="AS54" s="2">
        <v>3.0</v>
      </c>
      <c r="AT54" s="2">
        <v>3.0</v>
      </c>
      <c r="AU54" s="2">
        <v>3.0</v>
      </c>
      <c r="AV54" s="2">
        <v>3.0</v>
      </c>
      <c r="AW54" s="2">
        <v>3.0</v>
      </c>
      <c r="AX54" s="2">
        <v>3.0</v>
      </c>
      <c r="AY54" s="2">
        <v>3.0</v>
      </c>
      <c r="AZ54" s="2">
        <v>3.0</v>
      </c>
      <c r="BA54" s="2">
        <v>3.0</v>
      </c>
      <c r="BB54" s="2">
        <v>3.0</v>
      </c>
      <c r="BC54" s="2">
        <v>2.0</v>
      </c>
      <c r="BD54" s="2">
        <v>3.0</v>
      </c>
      <c r="BE54" s="2">
        <v>3.0</v>
      </c>
      <c r="BF54" s="2">
        <v>3.0</v>
      </c>
      <c r="BG54" s="2">
        <v>3.0</v>
      </c>
      <c r="BH54" s="2">
        <v>3.0</v>
      </c>
      <c r="BI54" s="2">
        <v>3.0</v>
      </c>
      <c r="BJ54" s="2">
        <v>3.0</v>
      </c>
    </row>
    <row r="55">
      <c r="A55" s="1">
        <v>43402.59944533565</v>
      </c>
      <c r="B55" s="2" t="s">
        <v>117</v>
      </c>
      <c r="C55" s="2">
        <v>3.0</v>
      </c>
      <c r="D55" s="2">
        <v>3.0</v>
      </c>
      <c r="E55" s="2">
        <v>2.0</v>
      </c>
      <c r="F55" s="2">
        <v>3.0</v>
      </c>
      <c r="G55" s="2">
        <v>3.0</v>
      </c>
      <c r="H55" s="2">
        <v>2.0</v>
      </c>
      <c r="I55" s="2">
        <v>3.0</v>
      </c>
      <c r="J55" s="2">
        <v>3.0</v>
      </c>
      <c r="K55" s="2">
        <v>3.0</v>
      </c>
      <c r="L55" s="2">
        <v>3.0</v>
      </c>
      <c r="M55" s="2">
        <v>3.0</v>
      </c>
      <c r="N55" s="2">
        <v>3.0</v>
      </c>
      <c r="O55" s="2">
        <v>3.0</v>
      </c>
      <c r="P55" s="2">
        <v>3.0</v>
      </c>
      <c r="Q55" s="2">
        <v>3.0</v>
      </c>
      <c r="R55" s="2">
        <v>3.0</v>
      </c>
      <c r="S55" s="2">
        <v>3.0</v>
      </c>
      <c r="T55" s="2">
        <v>3.0</v>
      </c>
      <c r="U55" s="2">
        <v>3.0</v>
      </c>
      <c r="V55" s="2">
        <v>3.0</v>
      </c>
      <c r="W55" s="2">
        <v>3.0</v>
      </c>
      <c r="X55" s="2">
        <v>3.0</v>
      </c>
      <c r="Y55" s="2">
        <v>3.0</v>
      </c>
      <c r="Z55" s="2">
        <v>3.0</v>
      </c>
      <c r="AA55" s="2">
        <v>3.0</v>
      </c>
      <c r="AB55" s="2">
        <v>3.0</v>
      </c>
      <c r="AC55" s="2">
        <v>3.0</v>
      </c>
      <c r="AD55" s="2">
        <v>3.0</v>
      </c>
      <c r="AE55" s="2">
        <v>3.0</v>
      </c>
      <c r="AF55" s="2">
        <v>3.0</v>
      </c>
      <c r="AG55" s="2">
        <v>3.0</v>
      </c>
      <c r="AH55" s="2">
        <v>3.0</v>
      </c>
      <c r="AI55" s="2">
        <v>3.0</v>
      </c>
      <c r="AJ55" s="2">
        <v>3.0</v>
      </c>
      <c r="AK55" s="2">
        <v>3.0</v>
      </c>
      <c r="AL55" s="2">
        <v>3.0</v>
      </c>
      <c r="AM55" s="2">
        <v>3.0</v>
      </c>
      <c r="AN55" s="2">
        <v>3.0</v>
      </c>
      <c r="AO55" s="2">
        <v>3.0</v>
      </c>
      <c r="AP55" s="2">
        <v>3.0</v>
      </c>
      <c r="AQ55" s="2">
        <v>3.0</v>
      </c>
      <c r="AR55" s="2">
        <v>3.0</v>
      </c>
      <c r="AS55" s="2">
        <v>3.0</v>
      </c>
      <c r="AT55" s="2">
        <v>3.0</v>
      </c>
      <c r="AU55" s="2">
        <v>3.0</v>
      </c>
      <c r="AV55" s="2">
        <v>3.0</v>
      </c>
      <c r="AW55" s="2">
        <v>3.0</v>
      </c>
      <c r="AX55" s="2">
        <v>3.0</v>
      </c>
      <c r="AY55" s="2">
        <v>3.0</v>
      </c>
      <c r="AZ55" s="2">
        <v>3.0</v>
      </c>
      <c r="BA55" s="2">
        <v>3.0</v>
      </c>
      <c r="BB55" s="2">
        <v>3.0</v>
      </c>
      <c r="BC55" s="2">
        <v>3.0</v>
      </c>
      <c r="BD55" s="2">
        <v>3.0</v>
      </c>
      <c r="BE55" s="2">
        <v>3.0</v>
      </c>
      <c r="BF55" s="2">
        <v>3.0</v>
      </c>
      <c r="BG55" s="3" t="s">
        <v>97</v>
      </c>
      <c r="BH55" s="2">
        <v>3.0</v>
      </c>
      <c r="BI55" s="2">
        <v>3.0</v>
      </c>
      <c r="BJ55" s="2">
        <v>3.0</v>
      </c>
    </row>
    <row r="56">
      <c r="A56" s="1">
        <v>43402.6048616551</v>
      </c>
      <c r="B56" s="2" t="s">
        <v>118</v>
      </c>
      <c r="C56" s="2">
        <v>3.0</v>
      </c>
      <c r="D56" s="2">
        <v>3.0</v>
      </c>
      <c r="E56" s="2">
        <v>3.0</v>
      </c>
      <c r="F56" s="2">
        <v>3.0</v>
      </c>
      <c r="G56" s="2">
        <v>3.0</v>
      </c>
      <c r="H56" s="2">
        <v>3.0</v>
      </c>
      <c r="I56" s="2">
        <v>3.0</v>
      </c>
      <c r="J56" s="2">
        <v>3.0</v>
      </c>
      <c r="K56" s="2">
        <v>3.0</v>
      </c>
      <c r="L56" s="2">
        <v>3.0</v>
      </c>
      <c r="M56" s="2">
        <v>3.0</v>
      </c>
      <c r="N56" s="2">
        <v>3.0</v>
      </c>
      <c r="O56" s="2">
        <v>3.0</v>
      </c>
      <c r="P56" s="2">
        <v>3.0</v>
      </c>
      <c r="Q56" s="2">
        <v>3.0</v>
      </c>
      <c r="R56" s="2">
        <v>3.0</v>
      </c>
      <c r="S56" s="2">
        <v>3.0</v>
      </c>
      <c r="T56" s="2">
        <v>3.0</v>
      </c>
      <c r="U56" s="2">
        <v>3.0</v>
      </c>
      <c r="V56" s="2">
        <v>3.0</v>
      </c>
      <c r="W56" s="2">
        <v>3.0</v>
      </c>
      <c r="X56" s="2">
        <v>3.0</v>
      </c>
      <c r="Y56" s="2">
        <v>3.0</v>
      </c>
      <c r="Z56" s="2">
        <v>3.0</v>
      </c>
      <c r="AA56" s="2">
        <v>3.0</v>
      </c>
      <c r="AB56" s="2">
        <v>3.0</v>
      </c>
      <c r="AC56" s="2">
        <v>3.0</v>
      </c>
      <c r="AD56" s="2">
        <v>3.0</v>
      </c>
      <c r="AE56" s="2">
        <v>3.0</v>
      </c>
      <c r="AF56" s="2">
        <v>3.0</v>
      </c>
      <c r="AG56" s="2">
        <v>3.0</v>
      </c>
      <c r="AH56" s="2">
        <v>3.0</v>
      </c>
      <c r="AI56" s="2">
        <v>3.0</v>
      </c>
      <c r="AJ56" s="2">
        <v>3.0</v>
      </c>
      <c r="AK56" s="2">
        <v>3.0</v>
      </c>
      <c r="AL56" s="2">
        <v>3.0</v>
      </c>
      <c r="AM56" s="2">
        <v>3.0</v>
      </c>
      <c r="AN56" s="2">
        <v>3.0</v>
      </c>
      <c r="AO56" s="2">
        <v>3.0</v>
      </c>
      <c r="AP56" s="2">
        <v>3.0</v>
      </c>
      <c r="AQ56" s="2">
        <v>3.0</v>
      </c>
      <c r="AR56" s="2">
        <v>3.0</v>
      </c>
      <c r="AS56" s="2">
        <v>3.0</v>
      </c>
      <c r="AT56" s="2">
        <v>3.0</v>
      </c>
      <c r="AU56" s="2">
        <v>3.0</v>
      </c>
      <c r="AV56" s="2">
        <v>3.0</v>
      </c>
      <c r="AW56" s="2">
        <v>3.0</v>
      </c>
      <c r="AX56" s="2">
        <v>3.0</v>
      </c>
      <c r="AY56" s="2">
        <v>3.0</v>
      </c>
      <c r="AZ56" s="2">
        <v>3.0</v>
      </c>
      <c r="BA56" s="2">
        <v>3.0</v>
      </c>
      <c r="BB56" s="2">
        <v>3.0</v>
      </c>
      <c r="BC56" s="2">
        <v>3.0</v>
      </c>
      <c r="BD56" s="2">
        <v>3.0</v>
      </c>
      <c r="BE56" s="2">
        <v>3.0</v>
      </c>
      <c r="BF56" s="2">
        <v>3.0</v>
      </c>
      <c r="BG56" s="2">
        <v>3.0</v>
      </c>
      <c r="BH56" s="2">
        <v>3.0</v>
      </c>
      <c r="BI56" s="2">
        <v>3.0</v>
      </c>
      <c r="BJ56" s="2">
        <v>3.0</v>
      </c>
    </row>
    <row r="57">
      <c r="A57" s="1">
        <v>43403.360351192125</v>
      </c>
      <c r="B57" s="2" t="s">
        <v>119</v>
      </c>
      <c r="C57" s="2">
        <v>2.0</v>
      </c>
      <c r="D57" s="2">
        <v>3.0</v>
      </c>
      <c r="E57" s="2">
        <v>2.0</v>
      </c>
      <c r="F57" s="2">
        <v>3.0</v>
      </c>
      <c r="G57" s="2">
        <v>3.0</v>
      </c>
      <c r="H57" s="2">
        <v>2.0</v>
      </c>
      <c r="I57" s="2">
        <v>2.0</v>
      </c>
      <c r="J57" s="2">
        <v>3.0</v>
      </c>
      <c r="K57" s="2">
        <v>2.0</v>
      </c>
      <c r="L57" s="2">
        <v>3.0</v>
      </c>
      <c r="M57" s="2">
        <v>3.0</v>
      </c>
      <c r="N57" s="2">
        <v>2.0</v>
      </c>
      <c r="O57" s="2">
        <v>2.0</v>
      </c>
      <c r="P57" s="2">
        <v>3.0</v>
      </c>
      <c r="Q57" s="2">
        <v>2.0</v>
      </c>
      <c r="R57" s="2">
        <v>3.0</v>
      </c>
      <c r="S57" s="2">
        <v>2.0</v>
      </c>
      <c r="T57" s="2">
        <v>2.0</v>
      </c>
      <c r="U57" s="2">
        <v>3.0</v>
      </c>
      <c r="V57" s="2">
        <v>3.0</v>
      </c>
      <c r="W57" s="2">
        <v>2.0</v>
      </c>
      <c r="X57" s="2">
        <v>3.0</v>
      </c>
      <c r="Y57" s="2">
        <v>2.0</v>
      </c>
      <c r="Z57" s="2">
        <v>2.0</v>
      </c>
      <c r="AA57" s="2">
        <v>2.0</v>
      </c>
      <c r="AB57" s="2">
        <v>3.0</v>
      </c>
      <c r="AC57" s="2">
        <v>2.0</v>
      </c>
      <c r="AD57" s="2">
        <v>3.0</v>
      </c>
      <c r="AE57" s="2">
        <v>2.0</v>
      </c>
      <c r="AF57" s="2">
        <v>3.0</v>
      </c>
      <c r="AG57" s="2">
        <v>2.0</v>
      </c>
      <c r="AH57" s="2">
        <v>3.0</v>
      </c>
      <c r="AI57" s="2">
        <v>2.0</v>
      </c>
      <c r="AJ57" s="2">
        <v>3.0</v>
      </c>
      <c r="AK57" s="2">
        <v>2.0</v>
      </c>
      <c r="AL57" s="2">
        <v>2.0</v>
      </c>
      <c r="AM57" s="2">
        <v>3.0</v>
      </c>
      <c r="AN57" s="2">
        <v>2.0</v>
      </c>
      <c r="AO57" s="2">
        <v>3.0</v>
      </c>
      <c r="AP57" s="2">
        <v>3.0</v>
      </c>
      <c r="AQ57" s="2">
        <v>2.0</v>
      </c>
      <c r="AR57" s="2">
        <v>3.0</v>
      </c>
      <c r="AS57" s="2">
        <v>2.0</v>
      </c>
      <c r="AT57" s="2">
        <v>3.0</v>
      </c>
      <c r="AU57" s="2">
        <v>2.0</v>
      </c>
      <c r="AV57" s="2">
        <v>3.0</v>
      </c>
      <c r="AW57" s="2">
        <v>2.0</v>
      </c>
      <c r="AX57" s="2">
        <v>3.0</v>
      </c>
      <c r="AY57" s="2">
        <v>2.0</v>
      </c>
      <c r="AZ57" s="2">
        <v>3.0</v>
      </c>
      <c r="BA57" s="2">
        <v>2.0</v>
      </c>
      <c r="BB57" s="2">
        <v>3.0</v>
      </c>
      <c r="BC57" s="2">
        <v>3.0</v>
      </c>
      <c r="BD57" s="2">
        <v>3.0</v>
      </c>
      <c r="BE57" s="2">
        <v>2.0</v>
      </c>
      <c r="BF57" s="2">
        <v>3.0</v>
      </c>
      <c r="BG57" s="2">
        <v>2.0</v>
      </c>
      <c r="BH57" s="2">
        <v>3.0</v>
      </c>
      <c r="BI57" s="2">
        <v>3.0</v>
      </c>
      <c r="BJ57" s="2">
        <v>3.0</v>
      </c>
    </row>
    <row r="58">
      <c r="A58" s="1">
        <v>43403.41084247685</v>
      </c>
      <c r="B58" s="2" t="s">
        <v>120</v>
      </c>
      <c r="C58" s="2">
        <v>3.0</v>
      </c>
      <c r="D58" s="2">
        <v>3.0</v>
      </c>
      <c r="E58" s="2">
        <v>3.0</v>
      </c>
      <c r="F58" s="2">
        <v>3.0</v>
      </c>
      <c r="G58" s="2">
        <v>3.0</v>
      </c>
      <c r="H58" s="2">
        <v>3.0</v>
      </c>
      <c r="I58" s="2">
        <v>3.0</v>
      </c>
      <c r="J58" s="2">
        <v>3.0</v>
      </c>
      <c r="K58" s="2">
        <v>3.0</v>
      </c>
      <c r="L58" s="2">
        <v>3.0</v>
      </c>
      <c r="M58" s="2">
        <v>3.0</v>
      </c>
      <c r="N58" s="2">
        <v>3.0</v>
      </c>
      <c r="O58" s="2">
        <v>3.0</v>
      </c>
      <c r="P58" s="2">
        <v>3.0</v>
      </c>
      <c r="Q58" s="2">
        <v>3.0</v>
      </c>
      <c r="R58" s="2">
        <v>3.0</v>
      </c>
      <c r="S58" s="2">
        <v>3.0</v>
      </c>
      <c r="T58" s="2">
        <v>3.0</v>
      </c>
      <c r="U58" s="2">
        <v>3.0</v>
      </c>
      <c r="V58" s="2">
        <v>3.0</v>
      </c>
      <c r="W58" s="2">
        <v>3.0</v>
      </c>
      <c r="X58" s="2">
        <v>3.0</v>
      </c>
      <c r="Y58" s="2">
        <v>3.0</v>
      </c>
      <c r="Z58" s="2">
        <v>3.0</v>
      </c>
      <c r="AA58" s="2">
        <v>3.0</v>
      </c>
      <c r="AB58" s="2">
        <v>3.0</v>
      </c>
      <c r="AC58" s="2">
        <v>3.0</v>
      </c>
      <c r="AD58" s="2">
        <v>3.0</v>
      </c>
      <c r="AE58" s="2">
        <v>3.0</v>
      </c>
      <c r="AF58" s="2">
        <v>3.0</v>
      </c>
      <c r="AG58" s="2">
        <v>3.0</v>
      </c>
      <c r="AH58" s="2">
        <v>3.0</v>
      </c>
      <c r="AI58" s="2">
        <v>3.0</v>
      </c>
      <c r="AJ58" s="2">
        <v>3.0</v>
      </c>
      <c r="AK58" s="2">
        <v>3.0</v>
      </c>
      <c r="AL58" s="2">
        <v>3.0</v>
      </c>
      <c r="AM58" s="2">
        <v>3.0</v>
      </c>
      <c r="AN58" s="2">
        <v>3.0</v>
      </c>
      <c r="AO58" s="2">
        <v>3.0</v>
      </c>
      <c r="AP58" s="2">
        <v>3.0</v>
      </c>
      <c r="AQ58" s="2">
        <v>3.0</v>
      </c>
      <c r="AR58" s="2">
        <v>3.0</v>
      </c>
      <c r="AS58" s="2">
        <v>3.0</v>
      </c>
      <c r="AT58" s="2">
        <v>3.0</v>
      </c>
      <c r="AU58" s="2">
        <v>3.0</v>
      </c>
      <c r="AV58" s="2">
        <v>3.0</v>
      </c>
      <c r="AW58" s="2">
        <v>3.0</v>
      </c>
      <c r="AX58" s="2">
        <v>3.0</v>
      </c>
      <c r="AY58" s="2">
        <v>3.0</v>
      </c>
      <c r="AZ58" s="2">
        <v>3.0</v>
      </c>
      <c r="BA58" s="2">
        <v>3.0</v>
      </c>
      <c r="BB58" s="2">
        <v>3.0</v>
      </c>
      <c r="BC58" s="2">
        <v>3.0</v>
      </c>
      <c r="BD58" s="2">
        <v>3.0</v>
      </c>
      <c r="BE58" s="2">
        <v>3.0</v>
      </c>
      <c r="BF58" s="2">
        <v>3.0</v>
      </c>
      <c r="BG58" s="2">
        <v>3.0</v>
      </c>
      <c r="BH58" s="2">
        <v>3.0</v>
      </c>
      <c r="BI58" s="2">
        <v>3.0</v>
      </c>
      <c r="BJ58" s="2">
        <v>3.0</v>
      </c>
    </row>
    <row r="59">
      <c r="A59" s="1">
        <v>43403.41104439815</v>
      </c>
      <c r="B59" s="2" t="s">
        <v>121</v>
      </c>
      <c r="C59" s="2">
        <v>3.0</v>
      </c>
      <c r="D59" s="2">
        <v>3.0</v>
      </c>
      <c r="E59" s="2">
        <v>3.0</v>
      </c>
      <c r="F59" s="2">
        <v>3.0</v>
      </c>
      <c r="G59" s="2">
        <v>2.0</v>
      </c>
      <c r="H59" s="2">
        <v>2.0</v>
      </c>
      <c r="I59" s="2">
        <v>3.0</v>
      </c>
      <c r="J59" s="2">
        <v>3.0</v>
      </c>
      <c r="K59" s="2">
        <v>3.0</v>
      </c>
      <c r="L59" s="2">
        <v>3.0</v>
      </c>
      <c r="M59" s="2">
        <v>3.0</v>
      </c>
      <c r="N59" s="2">
        <v>3.0</v>
      </c>
      <c r="O59" s="2">
        <v>3.0</v>
      </c>
      <c r="P59" s="2">
        <v>3.0</v>
      </c>
      <c r="Q59" s="2">
        <v>3.0</v>
      </c>
      <c r="R59" s="2">
        <v>3.0</v>
      </c>
      <c r="S59" s="2">
        <v>2.0</v>
      </c>
      <c r="T59" s="2">
        <v>2.0</v>
      </c>
      <c r="U59" s="2">
        <v>2.0</v>
      </c>
      <c r="V59" s="2">
        <v>3.0</v>
      </c>
      <c r="W59" s="2">
        <v>3.0</v>
      </c>
      <c r="X59" s="2">
        <v>3.0</v>
      </c>
      <c r="Y59" s="2">
        <v>3.0</v>
      </c>
      <c r="Z59" s="2">
        <v>3.0</v>
      </c>
      <c r="AA59" s="2">
        <v>3.0</v>
      </c>
      <c r="AB59" s="2">
        <v>3.0</v>
      </c>
      <c r="AC59" s="2">
        <v>3.0</v>
      </c>
      <c r="AD59" s="2">
        <v>3.0</v>
      </c>
      <c r="AE59" s="2">
        <v>3.0</v>
      </c>
      <c r="AF59" s="2">
        <v>3.0</v>
      </c>
      <c r="AG59" s="2">
        <v>3.0</v>
      </c>
      <c r="AH59" s="2">
        <v>3.0</v>
      </c>
      <c r="AI59" s="2">
        <v>3.0</v>
      </c>
      <c r="AJ59" s="2">
        <v>3.0</v>
      </c>
      <c r="AK59" s="2">
        <v>3.0</v>
      </c>
      <c r="AL59" s="2">
        <v>3.0</v>
      </c>
      <c r="AM59" s="2">
        <v>3.0</v>
      </c>
      <c r="AN59" s="2">
        <v>3.0</v>
      </c>
      <c r="AO59" s="2">
        <v>3.0</v>
      </c>
      <c r="AP59" s="2">
        <v>3.0</v>
      </c>
      <c r="AQ59" s="2">
        <v>3.0</v>
      </c>
      <c r="AR59" s="2">
        <v>3.0</v>
      </c>
      <c r="AS59" s="2">
        <v>3.0</v>
      </c>
      <c r="AT59" s="2">
        <v>3.0</v>
      </c>
      <c r="AU59" s="2">
        <v>3.0</v>
      </c>
      <c r="AV59" s="2">
        <v>3.0</v>
      </c>
      <c r="AW59" s="2">
        <v>3.0</v>
      </c>
      <c r="AX59" s="2">
        <v>3.0</v>
      </c>
      <c r="AY59" s="2">
        <v>3.0</v>
      </c>
      <c r="AZ59" s="2">
        <v>3.0</v>
      </c>
      <c r="BA59" s="2">
        <v>3.0</v>
      </c>
      <c r="BB59" s="2">
        <v>3.0</v>
      </c>
      <c r="BC59" s="2">
        <v>3.0</v>
      </c>
      <c r="BD59" s="2">
        <v>3.0</v>
      </c>
      <c r="BE59" s="2">
        <v>3.0</v>
      </c>
      <c r="BF59" s="2">
        <v>3.0</v>
      </c>
      <c r="BG59" s="2">
        <v>3.0</v>
      </c>
      <c r="BH59" s="2">
        <v>3.0</v>
      </c>
      <c r="BI59" s="2">
        <v>3.0</v>
      </c>
      <c r="BJ59" s="2">
        <v>3.0</v>
      </c>
    </row>
    <row r="60">
      <c r="A60" s="1">
        <v>43403.57766190972</v>
      </c>
      <c r="B60" s="2" t="s">
        <v>122</v>
      </c>
      <c r="C60" s="2">
        <v>3.0</v>
      </c>
      <c r="D60" s="2">
        <v>3.0</v>
      </c>
      <c r="E60" s="2">
        <v>3.0</v>
      </c>
      <c r="F60" s="2">
        <v>3.0</v>
      </c>
      <c r="G60" s="2">
        <v>3.0</v>
      </c>
      <c r="H60" s="2">
        <v>3.0</v>
      </c>
      <c r="I60" s="2">
        <v>3.0</v>
      </c>
      <c r="J60" s="2">
        <v>3.0</v>
      </c>
      <c r="K60" s="2">
        <v>3.0</v>
      </c>
      <c r="L60" s="2">
        <v>3.0</v>
      </c>
      <c r="M60" s="2">
        <v>3.0</v>
      </c>
      <c r="N60" s="2">
        <v>2.0</v>
      </c>
      <c r="O60" s="2">
        <v>3.0</v>
      </c>
      <c r="P60" s="2">
        <v>3.0</v>
      </c>
      <c r="Q60" s="2">
        <v>3.0</v>
      </c>
      <c r="R60" s="2">
        <v>3.0</v>
      </c>
      <c r="S60" s="2">
        <v>3.0</v>
      </c>
      <c r="T60" s="2">
        <v>2.0</v>
      </c>
      <c r="U60" s="2">
        <v>3.0</v>
      </c>
      <c r="V60" s="2">
        <v>3.0</v>
      </c>
      <c r="W60" s="2">
        <v>3.0</v>
      </c>
      <c r="X60" s="2">
        <v>3.0</v>
      </c>
      <c r="Y60" s="2">
        <v>3.0</v>
      </c>
      <c r="Z60" s="2">
        <v>2.0</v>
      </c>
      <c r="AA60" s="2">
        <v>3.0</v>
      </c>
      <c r="AB60" s="2">
        <v>3.0</v>
      </c>
      <c r="AC60" s="2">
        <v>3.0</v>
      </c>
      <c r="AD60" s="2">
        <v>3.0</v>
      </c>
      <c r="AE60" s="2">
        <v>3.0</v>
      </c>
      <c r="AF60" s="2">
        <v>2.0</v>
      </c>
      <c r="AG60" s="2">
        <v>3.0</v>
      </c>
      <c r="AH60" s="2">
        <v>3.0</v>
      </c>
      <c r="AI60" s="2">
        <v>3.0</v>
      </c>
      <c r="AJ60" s="2">
        <v>3.0</v>
      </c>
      <c r="AK60" s="2">
        <v>3.0</v>
      </c>
      <c r="AL60" s="2">
        <v>2.0</v>
      </c>
      <c r="AM60" s="2">
        <v>3.0</v>
      </c>
      <c r="AN60" s="2">
        <v>3.0</v>
      </c>
      <c r="AO60" s="2">
        <v>3.0</v>
      </c>
      <c r="AP60" s="2">
        <v>3.0</v>
      </c>
      <c r="AQ60" s="2">
        <v>3.0</v>
      </c>
      <c r="AR60" s="2">
        <v>2.0</v>
      </c>
      <c r="AS60" s="2">
        <v>3.0</v>
      </c>
      <c r="AT60" s="2">
        <v>3.0</v>
      </c>
      <c r="AU60" s="2">
        <v>3.0</v>
      </c>
      <c r="AV60" s="2">
        <v>3.0</v>
      </c>
      <c r="AW60" s="2">
        <v>3.0</v>
      </c>
      <c r="AX60" s="2">
        <v>2.0</v>
      </c>
      <c r="AY60" s="2">
        <v>3.0</v>
      </c>
      <c r="AZ60" s="2">
        <v>3.0</v>
      </c>
      <c r="BA60" s="2">
        <v>3.0</v>
      </c>
      <c r="BB60" s="2">
        <v>3.0</v>
      </c>
      <c r="BC60" s="2">
        <v>3.0</v>
      </c>
      <c r="BD60" s="2">
        <v>2.0</v>
      </c>
      <c r="BE60" s="2">
        <v>3.0</v>
      </c>
      <c r="BF60" s="2">
        <v>3.0</v>
      </c>
      <c r="BG60" s="2">
        <v>3.0</v>
      </c>
      <c r="BH60" s="2">
        <v>3.0</v>
      </c>
      <c r="BI60" s="2">
        <v>3.0</v>
      </c>
      <c r="BJ60" s="2">
        <v>2.0</v>
      </c>
    </row>
    <row r="61">
      <c r="A61" s="1">
        <v>43403.59476814815</v>
      </c>
      <c r="B61" s="2" t="s">
        <v>123</v>
      </c>
      <c r="C61" s="2">
        <v>3.0</v>
      </c>
      <c r="D61" s="2">
        <v>3.0</v>
      </c>
      <c r="E61" s="2">
        <v>3.0</v>
      </c>
      <c r="F61" s="2">
        <v>3.0</v>
      </c>
      <c r="G61" s="2">
        <v>3.0</v>
      </c>
      <c r="H61" s="2">
        <v>3.0</v>
      </c>
      <c r="I61" s="2">
        <v>3.0</v>
      </c>
      <c r="J61" s="2">
        <v>3.0</v>
      </c>
      <c r="K61" s="2">
        <v>3.0</v>
      </c>
      <c r="L61" s="2">
        <v>3.0</v>
      </c>
      <c r="M61" s="2">
        <v>3.0</v>
      </c>
      <c r="N61" s="2">
        <v>3.0</v>
      </c>
      <c r="O61" s="2">
        <v>3.0</v>
      </c>
      <c r="P61" s="2">
        <v>3.0</v>
      </c>
      <c r="Q61" s="2">
        <v>3.0</v>
      </c>
      <c r="R61" s="2">
        <v>3.0</v>
      </c>
      <c r="S61" s="2">
        <v>3.0</v>
      </c>
      <c r="T61" s="2">
        <v>3.0</v>
      </c>
      <c r="U61" s="2">
        <v>3.0</v>
      </c>
      <c r="V61" s="2">
        <v>3.0</v>
      </c>
      <c r="W61" s="2">
        <v>3.0</v>
      </c>
      <c r="X61" s="2">
        <v>3.0</v>
      </c>
      <c r="Y61" s="2">
        <v>3.0</v>
      </c>
      <c r="Z61" s="2">
        <v>3.0</v>
      </c>
      <c r="AA61" s="2">
        <v>3.0</v>
      </c>
      <c r="AB61" s="2">
        <v>3.0</v>
      </c>
      <c r="AC61" s="2">
        <v>3.0</v>
      </c>
      <c r="AD61" s="2">
        <v>3.0</v>
      </c>
      <c r="AE61" s="2">
        <v>3.0</v>
      </c>
      <c r="AF61" s="2">
        <v>3.0</v>
      </c>
      <c r="AG61" s="2">
        <v>3.0</v>
      </c>
      <c r="AH61" s="2">
        <v>3.0</v>
      </c>
      <c r="AI61" s="2">
        <v>3.0</v>
      </c>
      <c r="AJ61" s="2">
        <v>3.0</v>
      </c>
      <c r="AK61" s="2">
        <v>3.0</v>
      </c>
      <c r="AL61" s="2">
        <v>3.0</v>
      </c>
      <c r="AM61" s="2">
        <v>3.0</v>
      </c>
      <c r="AN61" s="2">
        <v>3.0</v>
      </c>
      <c r="AO61" s="2">
        <v>3.0</v>
      </c>
      <c r="AP61" s="2">
        <v>3.0</v>
      </c>
      <c r="AQ61" s="2">
        <v>3.0</v>
      </c>
      <c r="AR61" s="2">
        <v>3.0</v>
      </c>
      <c r="AS61" s="2">
        <v>3.0</v>
      </c>
      <c r="AT61" s="2">
        <v>3.0</v>
      </c>
      <c r="AU61" s="2">
        <v>3.0</v>
      </c>
      <c r="AV61" s="2">
        <v>3.0</v>
      </c>
      <c r="AW61" s="2">
        <v>3.0</v>
      </c>
      <c r="AX61" s="2">
        <v>3.0</v>
      </c>
      <c r="AY61" s="2">
        <v>3.0</v>
      </c>
      <c r="AZ61" s="2">
        <v>3.0</v>
      </c>
      <c r="BA61" s="2">
        <v>3.0</v>
      </c>
      <c r="BB61" s="2">
        <v>3.0</v>
      </c>
      <c r="BC61" s="2">
        <v>3.0</v>
      </c>
      <c r="BD61" s="2">
        <v>3.0</v>
      </c>
      <c r="BE61" s="2">
        <v>3.0</v>
      </c>
      <c r="BF61" s="2">
        <v>3.0</v>
      </c>
      <c r="BG61" s="2">
        <v>3.0</v>
      </c>
      <c r="BH61" s="2">
        <v>3.0</v>
      </c>
      <c r="BI61" s="2">
        <v>3.0</v>
      </c>
      <c r="BJ61" s="2">
        <v>3.0</v>
      </c>
    </row>
    <row r="62">
      <c r="A62" s="1">
        <v>43403.62082585648</v>
      </c>
      <c r="B62" s="2" t="s">
        <v>125</v>
      </c>
      <c r="C62" s="2">
        <v>3.0</v>
      </c>
      <c r="D62" s="2">
        <v>3.0</v>
      </c>
      <c r="E62" s="2">
        <v>3.0</v>
      </c>
      <c r="F62" s="2">
        <v>3.0</v>
      </c>
      <c r="G62" s="2">
        <v>3.0</v>
      </c>
      <c r="H62" s="2">
        <v>3.0</v>
      </c>
      <c r="I62" s="2">
        <v>3.0</v>
      </c>
      <c r="J62" s="2">
        <v>3.0</v>
      </c>
      <c r="K62" s="2">
        <v>3.0</v>
      </c>
      <c r="L62" s="2">
        <v>3.0</v>
      </c>
      <c r="M62" s="2">
        <v>3.0</v>
      </c>
      <c r="N62" s="2">
        <v>3.0</v>
      </c>
      <c r="O62" s="2">
        <v>3.0</v>
      </c>
      <c r="P62" s="2">
        <v>3.0</v>
      </c>
      <c r="Q62" s="2">
        <v>3.0</v>
      </c>
      <c r="R62" s="2">
        <v>3.0</v>
      </c>
      <c r="S62" s="2">
        <v>3.0</v>
      </c>
      <c r="T62" s="2">
        <v>3.0</v>
      </c>
      <c r="U62" s="2">
        <v>3.0</v>
      </c>
      <c r="V62" s="2">
        <v>3.0</v>
      </c>
      <c r="W62" s="2">
        <v>3.0</v>
      </c>
      <c r="X62" s="2">
        <v>3.0</v>
      </c>
      <c r="Y62" s="2">
        <v>3.0</v>
      </c>
      <c r="Z62" s="2">
        <v>3.0</v>
      </c>
      <c r="AA62" s="2">
        <v>3.0</v>
      </c>
      <c r="AB62" s="2">
        <v>3.0</v>
      </c>
      <c r="AC62" s="2">
        <v>3.0</v>
      </c>
      <c r="AD62" s="2">
        <v>3.0</v>
      </c>
      <c r="AE62" s="2">
        <v>3.0</v>
      </c>
      <c r="AF62" s="2">
        <v>3.0</v>
      </c>
      <c r="AG62" s="2">
        <v>3.0</v>
      </c>
      <c r="AH62" s="2">
        <v>3.0</v>
      </c>
      <c r="AI62" s="2">
        <v>3.0</v>
      </c>
      <c r="AJ62" s="2">
        <v>3.0</v>
      </c>
      <c r="AK62" s="2">
        <v>3.0</v>
      </c>
      <c r="AL62" s="2">
        <v>3.0</v>
      </c>
      <c r="AM62" s="2">
        <v>3.0</v>
      </c>
      <c r="AN62" s="2">
        <v>3.0</v>
      </c>
      <c r="AO62" s="2">
        <v>3.0</v>
      </c>
      <c r="AP62" s="2">
        <v>3.0</v>
      </c>
      <c r="AQ62" s="2">
        <v>3.0</v>
      </c>
      <c r="AR62" s="2">
        <v>3.0</v>
      </c>
      <c r="AS62" s="2">
        <v>3.0</v>
      </c>
      <c r="AT62" s="2">
        <v>3.0</v>
      </c>
      <c r="AU62" s="2">
        <v>3.0</v>
      </c>
      <c r="AV62" s="2">
        <v>3.0</v>
      </c>
      <c r="AW62" s="2">
        <v>3.0</v>
      </c>
      <c r="AX62" s="2">
        <v>3.0</v>
      </c>
      <c r="AY62" s="2">
        <v>3.0</v>
      </c>
      <c r="AZ62" s="2">
        <v>3.0</v>
      </c>
      <c r="BA62" s="2">
        <v>3.0</v>
      </c>
      <c r="BB62" s="2">
        <v>3.0</v>
      </c>
      <c r="BC62" s="2">
        <v>3.0</v>
      </c>
      <c r="BD62" s="2">
        <v>3.0</v>
      </c>
      <c r="BE62" s="2">
        <v>3.0</v>
      </c>
      <c r="BF62" s="2">
        <v>3.0</v>
      </c>
      <c r="BG62" s="2">
        <v>3.0</v>
      </c>
      <c r="BH62" s="2">
        <v>3.0</v>
      </c>
      <c r="BI62" s="2">
        <v>3.0</v>
      </c>
      <c r="BJ62" s="2">
        <v>3.0</v>
      </c>
    </row>
    <row r="63">
      <c r="A63" s="1">
        <v>43403.622913506944</v>
      </c>
      <c r="B63" s="2" t="s">
        <v>129</v>
      </c>
      <c r="C63" s="2">
        <v>3.0</v>
      </c>
      <c r="D63" s="2">
        <v>3.0</v>
      </c>
      <c r="E63" s="2">
        <v>3.0</v>
      </c>
      <c r="F63" s="2">
        <v>3.0</v>
      </c>
      <c r="G63" s="2">
        <v>3.0</v>
      </c>
      <c r="H63" s="2">
        <v>3.0</v>
      </c>
      <c r="I63" s="2">
        <v>3.0</v>
      </c>
      <c r="J63" s="2">
        <v>3.0</v>
      </c>
      <c r="K63" s="2">
        <v>3.0</v>
      </c>
      <c r="L63" s="2">
        <v>3.0</v>
      </c>
      <c r="M63" s="2">
        <v>3.0</v>
      </c>
      <c r="N63" s="2">
        <v>2.0</v>
      </c>
      <c r="O63" s="2">
        <v>3.0</v>
      </c>
      <c r="P63" s="2">
        <v>3.0</v>
      </c>
      <c r="Q63" s="2">
        <v>3.0</v>
      </c>
      <c r="R63" s="2">
        <v>3.0</v>
      </c>
      <c r="S63" s="2">
        <v>3.0</v>
      </c>
      <c r="T63" s="2">
        <v>2.0</v>
      </c>
      <c r="U63" s="2">
        <v>3.0</v>
      </c>
      <c r="V63" s="2">
        <v>3.0</v>
      </c>
      <c r="W63" s="2">
        <v>3.0</v>
      </c>
      <c r="X63" s="2">
        <v>3.0</v>
      </c>
      <c r="Y63" s="2">
        <v>3.0</v>
      </c>
      <c r="Z63" s="2">
        <v>2.0</v>
      </c>
      <c r="AA63" s="2">
        <v>3.0</v>
      </c>
      <c r="AB63" s="2">
        <v>3.0</v>
      </c>
      <c r="AC63" s="2">
        <v>3.0</v>
      </c>
      <c r="AD63" s="2">
        <v>3.0</v>
      </c>
      <c r="AE63" s="2">
        <v>3.0</v>
      </c>
      <c r="AF63" s="2">
        <v>2.0</v>
      </c>
      <c r="AG63" s="2">
        <v>3.0</v>
      </c>
      <c r="AH63" s="2">
        <v>3.0</v>
      </c>
      <c r="AI63" s="2">
        <v>3.0</v>
      </c>
      <c r="AJ63" s="2">
        <v>3.0</v>
      </c>
      <c r="AK63" s="2">
        <v>3.0</v>
      </c>
      <c r="AL63" s="2">
        <v>2.0</v>
      </c>
      <c r="AM63" s="2">
        <v>3.0</v>
      </c>
      <c r="AN63" s="2">
        <v>3.0</v>
      </c>
      <c r="AO63" s="2">
        <v>3.0</v>
      </c>
      <c r="AP63" s="2">
        <v>3.0</v>
      </c>
      <c r="AQ63" s="2">
        <v>3.0</v>
      </c>
      <c r="AR63" s="2">
        <v>2.0</v>
      </c>
      <c r="AS63" s="2">
        <v>3.0</v>
      </c>
      <c r="AT63" s="2">
        <v>3.0</v>
      </c>
      <c r="AU63" s="2">
        <v>3.0</v>
      </c>
      <c r="AV63" s="2">
        <v>3.0</v>
      </c>
      <c r="AW63" s="2">
        <v>3.0</v>
      </c>
      <c r="AX63" s="2">
        <v>2.0</v>
      </c>
      <c r="AY63" s="2">
        <v>3.0</v>
      </c>
      <c r="AZ63" s="2">
        <v>3.0</v>
      </c>
      <c r="BA63" s="2">
        <v>3.0</v>
      </c>
      <c r="BB63" s="2">
        <v>3.0</v>
      </c>
      <c r="BC63" s="2">
        <v>3.0</v>
      </c>
      <c r="BD63" s="2">
        <v>2.0</v>
      </c>
      <c r="BE63" s="2">
        <v>3.0</v>
      </c>
      <c r="BF63" s="2">
        <v>3.0</v>
      </c>
      <c r="BG63" s="2">
        <v>3.0</v>
      </c>
      <c r="BH63" s="2">
        <v>3.0</v>
      </c>
      <c r="BI63" s="2">
        <v>3.0</v>
      </c>
      <c r="BJ63" s="2">
        <v>2.0</v>
      </c>
    </row>
    <row r="64">
      <c r="A64" s="1">
        <v>43403.62348415509</v>
      </c>
      <c r="B64" s="2" t="s">
        <v>132</v>
      </c>
      <c r="C64" s="2">
        <v>3.0</v>
      </c>
      <c r="D64" s="2">
        <v>3.0</v>
      </c>
      <c r="E64" s="2">
        <v>3.0</v>
      </c>
      <c r="F64" s="2">
        <v>3.0</v>
      </c>
      <c r="G64" s="2">
        <v>3.0</v>
      </c>
      <c r="H64" s="2">
        <v>3.0</v>
      </c>
      <c r="I64" s="2">
        <v>3.0</v>
      </c>
      <c r="J64" s="2">
        <v>3.0</v>
      </c>
      <c r="K64" s="2">
        <v>3.0</v>
      </c>
      <c r="L64" s="2">
        <v>3.0</v>
      </c>
      <c r="M64" s="2">
        <v>3.0</v>
      </c>
      <c r="N64" s="2">
        <v>3.0</v>
      </c>
      <c r="O64" s="2">
        <v>3.0</v>
      </c>
      <c r="P64" s="2">
        <v>3.0</v>
      </c>
      <c r="Q64" s="2">
        <v>3.0</v>
      </c>
      <c r="R64" s="2">
        <v>3.0</v>
      </c>
      <c r="S64" s="2">
        <v>3.0</v>
      </c>
      <c r="T64" s="2">
        <v>3.0</v>
      </c>
      <c r="U64" s="2">
        <v>3.0</v>
      </c>
      <c r="V64" s="2">
        <v>3.0</v>
      </c>
      <c r="W64" s="2">
        <v>3.0</v>
      </c>
      <c r="X64" s="2">
        <v>3.0</v>
      </c>
      <c r="Y64" s="2">
        <v>3.0</v>
      </c>
      <c r="Z64" s="2">
        <v>3.0</v>
      </c>
      <c r="AA64" s="2">
        <v>3.0</v>
      </c>
      <c r="AB64" s="2">
        <v>3.0</v>
      </c>
      <c r="AC64" s="2">
        <v>3.0</v>
      </c>
      <c r="AD64" s="2">
        <v>3.0</v>
      </c>
      <c r="AE64" s="2">
        <v>3.0</v>
      </c>
      <c r="AF64" s="2">
        <v>3.0</v>
      </c>
      <c r="AG64" s="2">
        <v>3.0</v>
      </c>
      <c r="AH64" s="2">
        <v>3.0</v>
      </c>
      <c r="AI64" s="2">
        <v>3.0</v>
      </c>
      <c r="AJ64" s="2">
        <v>3.0</v>
      </c>
      <c r="AK64" s="2">
        <v>3.0</v>
      </c>
      <c r="AL64" s="2">
        <v>3.0</v>
      </c>
      <c r="AM64" s="2">
        <v>3.0</v>
      </c>
      <c r="AN64" s="2">
        <v>3.0</v>
      </c>
      <c r="AO64" s="2">
        <v>3.0</v>
      </c>
      <c r="AP64" s="2">
        <v>3.0</v>
      </c>
      <c r="AQ64" s="2">
        <v>3.0</v>
      </c>
      <c r="AR64" s="2">
        <v>3.0</v>
      </c>
      <c r="AS64" s="2">
        <v>3.0</v>
      </c>
      <c r="AT64" s="2">
        <v>3.0</v>
      </c>
      <c r="AU64" s="2">
        <v>3.0</v>
      </c>
      <c r="AV64" s="2">
        <v>3.0</v>
      </c>
      <c r="AW64" s="2">
        <v>3.0</v>
      </c>
      <c r="AX64" s="2">
        <v>3.0</v>
      </c>
      <c r="AY64" s="2">
        <v>3.0</v>
      </c>
      <c r="AZ64" s="2">
        <v>3.0</v>
      </c>
      <c r="BA64" s="2">
        <v>3.0</v>
      </c>
      <c r="BB64" s="2">
        <v>3.0</v>
      </c>
      <c r="BC64" s="2">
        <v>3.0</v>
      </c>
      <c r="BD64" s="2">
        <v>3.0</v>
      </c>
      <c r="BE64" s="2">
        <v>3.0</v>
      </c>
      <c r="BF64" s="2">
        <v>3.0</v>
      </c>
      <c r="BG64" s="2">
        <v>3.0</v>
      </c>
      <c r="BH64" s="2">
        <v>3.0</v>
      </c>
      <c r="BI64" s="2">
        <v>3.0</v>
      </c>
      <c r="BJ64" s="2">
        <v>3.0</v>
      </c>
    </row>
    <row r="65">
      <c r="A65" s="1">
        <v>43405.67320395833</v>
      </c>
      <c r="B65" s="2" t="s">
        <v>134</v>
      </c>
      <c r="C65" s="2">
        <v>3.0</v>
      </c>
      <c r="D65" s="2">
        <v>3.0</v>
      </c>
      <c r="E65" s="2">
        <v>3.0</v>
      </c>
      <c r="F65" s="2">
        <v>3.0</v>
      </c>
      <c r="G65" s="2">
        <v>3.0</v>
      </c>
      <c r="H65" s="2">
        <v>3.0</v>
      </c>
      <c r="I65" s="2">
        <v>3.0</v>
      </c>
      <c r="J65" s="2">
        <v>3.0</v>
      </c>
      <c r="K65" s="2">
        <v>3.0</v>
      </c>
      <c r="L65" s="2">
        <v>3.0</v>
      </c>
      <c r="M65" s="2">
        <v>3.0</v>
      </c>
      <c r="N65" s="2">
        <v>3.0</v>
      </c>
      <c r="O65" s="2">
        <v>3.0</v>
      </c>
      <c r="P65" s="2">
        <v>3.0</v>
      </c>
      <c r="Q65" s="2">
        <v>3.0</v>
      </c>
      <c r="R65" s="2">
        <v>3.0</v>
      </c>
      <c r="S65" s="2">
        <v>3.0</v>
      </c>
      <c r="T65" s="2">
        <v>3.0</v>
      </c>
      <c r="U65" s="2">
        <v>3.0</v>
      </c>
      <c r="V65" s="2">
        <v>3.0</v>
      </c>
      <c r="W65" s="2">
        <v>3.0</v>
      </c>
      <c r="X65" s="2">
        <v>3.0</v>
      </c>
      <c r="Y65" s="2">
        <v>3.0</v>
      </c>
      <c r="Z65" s="2">
        <v>3.0</v>
      </c>
      <c r="AA65" s="2">
        <v>3.0</v>
      </c>
      <c r="AB65" s="2">
        <v>3.0</v>
      </c>
      <c r="AC65" s="2">
        <v>3.0</v>
      </c>
      <c r="AD65" s="2">
        <v>3.0</v>
      </c>
      <c r="AE65" s="2">
        <v>3.0</v>
      </c>
      <c r="AF65" s="2">
        <v>3.0</v>
      </c>
      <c r="AG65" s="2">
        <v>3.0</v>
      </c>
      <c r="AH65" s="2">
        <v>3.0</v>
      </c>
      <c r="AI65" s="2">
        <v>3.0</v>
      </c>
      <c r="AJ65" s="2">
        <v>3.0</v>
      </c>
      <c r="AK65" s="2">
        <v>3.0</v>
      </c>
      <c r="AL65" s="2">
        <v>3.0</v>
      </c>
      <c r="AM65" s="2">
        <v>3.0</v>
      </c>
      <c r="AN65" s="2">
        <v>3.0</v>
      </c>
      <c r="AO65" s="2">
        <v>3.0</v>
      </c>
      <c r="AP65" s="2">
        <v>3.0</v>
      </c>
      <c r="AQ65" s="2">
        <v>3.0</v>
      </c>
      <c r="AR65" s="2">
        <v>3.0</v>
      </c>
      <c r="AS65" s="2">
        <v>3.0</v>
      </c>
      <c r="AT65" s="2">
        <v>3.0</v>
      </c>
      <c r="AU65" s="2">
        <v>3.0</v>
      </c>
      <c r="AV65" s="2">
        <v>3.0</v>
      </c>
      <c r="AW65" s="2">
        <v>3.0</v>
      </c>
      <c r="AX65" s="2">
        <v>3.0</v>
      </c>
      <c r="AY65" s="2">
        <v>3.0</v>
      </c>
      <c r="AZ65" s="2">
        <v>3.0</v>
      </c>
      <c r="BA65" s="2">
        <v>3.0</v>
      </c>
      <c r="BB65" s="2">
        <v>3.0</v>
      </c>
      <c r="BC65" s="2">
        <v>3.0</v>
      </c>
      <c r="BD65" s="2">
        <v>3.0</v>
      </c>
      <c r="BE65" s="2">
        <v>3.0</v>
      </c>
      <c r="BF65" s="2">
        <v>3.0</v>
      </c>
      <c r="BG65" s="2">
        <v>3.0</v>
      </c>
      <c r="BH65" s="2">
        <v>3.0</v>
      </c>
      <c r="BI65" s="2">
        <v>3.0</v>
      </c>
      <c r="BJ65" s="2">
        <v>3.0</v>
      </c>
    </row>
    <row r="66">
      <c r="C66" s="14">
        <f t="shared" ref="C66:BJ66" si="1">AVERAGE(C2:C65)</f>
        <v>2.761904762</v>
      </c>
      <c r="D66" s="14">
        <f t="shared" si="1"/>
        <v>2.952380952</v>
      </c>
      <c r="E66" s="14">
        <f t="shared" si="1"/>
        <v>2.698412698</v>
      </c>
      <c r="F66" s="14">
        <f t="shared" si="1"/>
        <v>2.968253968</v>
      </c>
      <c r="G66" s="14">
        <f t="shared" si="1"/>
        <v>2.825396825</v>
      </c>
      <c r="H66" s="14">
        <f t="shared" si="1"/>
        <v>2.492063492</v>
      </c>
      <c r="I66" s="14">
        <f t="shared" si="1"/>
        <v>2.952380952</v>
      </c>
      <c r="J66" s="14">
        <f t="shared" si="1"/>
        <v>2.984126984</v>
      </c>
      <c r="K66" s="14">
        <f t="shared" si="1"/>
        <v>2.888888889</v>
      </c>
      <c r="L66" s="14">
        <f t="shared" si="1"/>
        <v>2.984126984</v>
      </c>
      <c r="M66" s="14">
        <f t="shared" si="1"/>
        <v>2.936507937</v>
      </c>
      <c r="N66" s="14">
        <f t="shared" si="1"/>
        <v>2.693548387</v>
      </c>
      <c r="O66" s="14">
        <f t="shared" si="1"/>
        <v>2.888888889</v>
      </c>
      <c r="P66" s="14">
        <f t="shared" si="1"/>
        <v>2.984126984</v>
      </c>
      <c r="Q66" s="14">
        <f t="shared" si="1"/>
        <v>2.904761905</v>
      </c>
      <c r="R66" s="14">
        <f t="shared" si="1"/>
        <v>2.984126984</v>
      </c>
      <c r="S66" s="14">
        <f t="shared" si="1"/>
        <v>2.873015873</v>
      </c>
      <c r="T66" s="14">
        <f t="shared" si="1"/>
        <v>2.476190476</v>
      </c>
      <c r="U66" s="14">
        <f t="shared" si="1"/>
        <v>2.777777778</v>
      </c>
      <c r="V66" s="14">
        <f t="shared" si="1"/>
        <v>2.888888889</v>
      </c>
      <c r="W66" s="14">
        <f t="shared" si="1"/>
        <v>2.904761905</v>
      </c>
      <c r="X66" s="14">
        <f t="shared" si="1"/>
        <v>3</v>
      </c>
      <c r="Y66" s="14">
        <f t="shared" si="1"/>
        <v>2.904761905</v>
      </c>
      <c r="Z66" s="14">
        <f t="shared" si="1"/>
        <v>2.571428571</v>
      </c>
      <c r="AA66" s="14">
        <f t="shared" si="1"/>
        <v>2.857142857</v>
      </c>
      <c r="AB66" s="14">
        <f t="shared" si="1"/>
        <v>2.968253968</v>
      </c>
      <c r="AC66" s="14">
        <f t="shared" si="1"/>
        <v>2.746031746</v>
      </c>
      <c r="AD66" s="14">
        <f t="shared" si="1"/>
        <v>3</v>
      </c>
      <c r="AE66" s="14">
        <f t="shared" si="1"/>
        <v>2.841269841</v>
      </c>
      <c r="AF66" s="14">
        <f t="shared" si="1"/>
        <v>2.555555556</v>
      </c>
      <c r="AG66" s="14">
        <f t="shared" si="1"/>
        <v>2.904761905</v>
      </c>
      <c r="AH66" s="14">
        <f t="shared" si="1"/>
        <v>2.920634921</v>
      </c>
      <c r="AI66" s="14">
        <f t="shared" si="1"/>
        <v>2.857142857</v>
      </c>
      <c r="AJ66" s="14">
        <f t="shared" si="1"/>
        <v>2.936507937</v>
      </c>
      <c r="AK66" s="14">
        <f t="shared" si="1"/>
        <v>2.888888889</v>
      </c>
      <c r="AL66" s="14">
        <f t="shared" si="1"/>
        <v>2.682539683</v>
      </c>
      <c r="AM66" s="14">
        <f t="shared" si="1"/>
        <v>2.936507937</v>
      </c>
      <c r="AN66" s="14">
        <f t="shared" si="1"/>
        <v>2.904761905</v>
      </c>
      <c r="AO66" s="14">
        <f t="shared" si="1"/>
        <v>2.857142857</v>
      </c>
      <c r="AP66" s="14">
        <f t="shared" si="1"/>
        <v>2.968253968</v>
      </c>
      <c r="AQ66" s="14">
        <f t="shared" si="1"/>
        <v>2.873015873</v>
      </c>
      <c r="AR66" s="14">
        <f t="shared" si="1"/>
        <v>2.73015873</v>
      </c>
      <c r="AS66" s="14">
        <f t="shared" si="1"/>
        <v>2.873015873</v>
      </c>
      <c r="AT66" s="14">
        <f t="shared" si="1"/>
        <v>2.936507937</v>
      </c>
      <c r="AU66" s="14">
        <f t="shared" si="1"/>
        <v>2.857142857</v>
      </c>
      <c r="AV66" s="14">
        <f t="shared" si="1"/>
        <v>2.968253968</v>
      </c>
      <c r="AW66" s="14">
        <f t="shared" si="1"/>
        <v>2.968253968</v>
      </c>
      <c r="AX66" s="14">
        <f t="shared" si="1"/>
        <v>2.634920635</v>
      </c>
      <c r="AY66" s="14">
        <f t="shared" si="1"/>
        <v>2.80952381</v>
      </c>
      <c r="AZ66" s="14">
        <f t="shared" si="1"/>
        <v>2.935483871</v>
      </c>
      <c r="BA66" s="14">
        <f t="shared" si="1"/>
        <v>2.873015873</v>
      </c>
      <c r="BB66" s="14">
        <f t="shared" si="1"/>
        <v>2.968253968</v>
      </c>
      <c r="BC66" s="14">
        <f t="shared" si="1"/>
        <v>2.841269841</v>
      </c>
      <c r="BD66" s="14">
        <f t="shared" si="1"/>
        <v>2.619047619</v>
      </c>
      <c r="BE66" s="14">
        <f t="shared" si="1"/>
        <v>2.920634921</v>
      </c>
      <c r="BF66" s="14">
        <f t="shared" si="1"/>
        <v>2.968253968</v>
      </c>
      <c r="BG66" s="14">
        <f t="shared" si="1"/>
        <v>2.919354839</v>
      </c>
      <c r="BH66" s="14">
        <f t="shared" si="1"/>
        <v>2.984126984</v>
      </c>
      <c r="BI66" s="14">
        <f t="shared" si="1"/>
        <v>2.920634921</v>
      </c>
      <c r="BJ66" s="14">
        <f t="shared" si="1"/>
        <v>2.746031746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64.29"/>
  </cols>
  <sheetData>
    <row r="1">
      <c r="A1" s="4"/>
      <c r="B1" s="5" t="s">
        <v>124</v>
      </c>
    </row>
    <row r="2">
      <c r="A2" s="4"/>
      <c r="B2" s="5" t="s">
        <v>126</v>
      </c>
    </row>
    <row r="3">
      <c r="A3" s="4"/>
      <c r="B3" s="6" t="s">
        <v>127</v>
      </c>
    </row>
    <row r="4">
      <c r="A4" s="4"/>
      <c r="B4" s="5" t="s">
        <v>128</v>
      </c>
    </row>
    <row r="5">
      <c r="A5" s="4"/>
      <c r="B5" s="6" t="s">
        <v>130</v>
      </c>
    </row>
    <row r="6">
      <c r="A6" s="4"/>
      <c r="B6" s="6" t="s">
        <v>131</v>
      </c>
    </row>
    <row r="7">
      <c r="A7" s="4"/>
      <c r="B7" s="7"/>
      <c r="C7" s="8"/>
      <c r="D7" s="9" t="s">
        <v>133</v>
      </c>
      <c r="E7" s="10"/>
    </row>
    <row r="8">
      <c r="A8" s="11"/>
      <c r="B8" s="12" t="s">
        <v>135</v>
      </c>
      <c r="C8" s="13" t="s">
        <v>136</v>
      </c>
      <c r="D8" s="15" t="s">
        <v>138</v>
      </c>
      <c r="E8" s="16"/>
    </row>
    <row r="9">
      <c r="A9" s="17"/>
      <c r="B9" s="18" t="s">
        <v>140</v>
      </c>
      <c r="C9" s="19" t="s">
        <v>141</v>
      </c>
      <c r="D9" s="20" t="s">
        <v>142</v>
      </c>
      <c r="E9" s="20" t="s">
        <v>143</v>
      </c>
    </row>
    <row r="10">
      <c r="A10" s="17"/>
      <c r="B10" s="18">
        <v>1.0</v>
      </c>
      <c r="C10" s="21" t="s">
        <v>144</v>
      </c>
      <c r="D10" s="22">
        <f>IFERROR(__xludf.DUMMYFUNCTION("IMPORTRANGE(""https://docs.google.com/spreadsheets/d/1JZkzygJZ5WMn5OlnQbRzvusyfQMoqVpKBv3-kfCn-F4/edit#gid"",""Form Responses 1!C66"")"),2.761904761904762)</f>
        <v>2.761904762</v>
      </c>
      <c r="E10" s="23">
        <f t="shared" ref="E10:E20" si="1">D10/3</f>
        <v>0.9206349206</v>
      </c>
    </row>
    <row r="11">
      <c r="A11" s="17"/>
      <c r="B11" s="18">
        <v>2.0</v>
      </c>
      <c r="C11" s="24" t="s">
        <v>145</v>
      </c>
      <c r="D11" s="22">
        <f>IFERROR(__xludf.DUMMYFUNCTION("IMPORTRANGE(""https://docs.google.com/spreadsheets/d/1JZkzygJZ5WMn5OlnQbRzvusyfQMoqVpKBv3-kfCn-F4/edit#gid"",""Form Responses 1!I66"")"),2.9523809523809526)</f>
        <v>2.952380952</v>
      </c>
      <c r="E11" s="23">
        <f t="shared" si="1"/>
        <v>0.9841269841</v>
      </c>
    </row>
    <row r="12">
      <c r="A12" s="17"/>
      <c r="B12" s="18">
        <v>3.0</v>
      </c>
      <c r="C12" s="24" t="s">
        <v>146</v>
      </c>
      <c r="D12" s="22">
        <f>IFERROR(__xludf.DUMMYFUNCTION("IMPORTRANGE(""https://docs.google.com/spreadsheets/d/1JZkzygJZ5WMn5OlnQbRzvusyfQMoqVpKBv3-kfCn-F4/edit#gid"",""Form Responses 1!O66"")"),2.888888888888889)</f>
        <v>2.888888889</v>
      </c>
      <c r="E12" s="23">
        <f t="shared" si="1"/>
        <v>0.962962963</v>
      </c>
    </row>
    <row r="13">
      <c r="A13" s="17"/>
      <c r="B13" s="18">
        <v>4.0</v>
      </c>
      <c r="C13" s="24" t="s">
        <v>147</v>
      </c>
      <c r="D13" s="22">
        <f>IFERROR(__xludf.DUMMYFUNCTION("IMPORTRANGE(""https://docs.google.com/spreadsheets/d/1JZkzygJZ5WMn5OlnQbRzvusyfQMoqVpKBv3-kfCn-F4/edit#gid"",""Form Responses 1!U66"")"),2.7777777777777777)</f>
        <v>2.777777778</v>
      </c>
      <c r="E13" s="23">
        <f t="shared" si="1"/>
        <v>0.9259259259</v>
      </c>
    </row>
    <row r="14">
      <c r="A14" s="17"/>
      <c r="B14" s="18">
        <v>5.0</v>
      </c>
      <c r="C14" s="24" t="s">
        <v>148</v>
      </c>
      <c r="D14" s="22">
        <f>IFERROR(__xludf.DUMMYFUNCTION("IMPORTRANGE(""https://docs.google.com/spreadsheets/d/1JZkzygJZ5WMn5OlnQbRzvusyfQMoqVpKBv3-kfCn-F4/edit#gid"",""Form Responses 1!AA66"")"),2.857142857142857)</f>
        <v>2.857142857</v>
      </c>
      <c r="E14" s="23">
        <f t="shared" si="1"/>
        <v>0.9523809524</v>
      </c>
    </row>
    <row r="15">
      <c r="A15" s="17"/>
      <c r="B15" s="18">
        <v>6.0</v>
      </c>
      <c r="C15" s="24" t="s">
        <v>149</v>
      </c>
      <c r="D15" s="22">
        <f>IFERROR(__xludf.DUMMYFUNCTION("IMPORTRANGE(""https://docs.google.com/spreadsheets/d/1JZkzygJZ5WMn5OlnQbRzvusyfQMoqVpKBv3-kfCn-F4/edit#gid"",""Form Responses 1!AG66"")"),2.9047619047619047)</f>
        <v>2.904761905</v>
      </c>
      <c r="E15" s="23">
        <f t="shared" si="1"/>
        <v>0.9682539683</v>
      </c>
    </row>
    <row r="16">
      <c r="A16" s="17"/>
      <c r="B16" s="18">
        <v>7.0</v>
      </c>
      <c r="C16" s="24" t="s">
        <v>150</v>
      </c>
      <c r="D16" s="22">
        <f>IFERROR(__xludf.DUMMYFUNCTION("IMPORTRANGE(""https://docs.google.com/spreadsheets/d/1JZkzygJZ5WMn5OlnQbRzvusyfQMoqVpKBv3-kfCn-F4/edit#gid"",""Form Responses 1!AM66"")"),2.9365079365079363)</f>
        <v>2.936507937</v>
      </c>
      <c r="E16" s="23">
        <f t="shared" si="1"/>
        <v>0.9788359788</v>
      </c>
    </row>
    <row r="17">
      <c r="A17" s="17"/>
      <c r="B17" s="18">
        <v>8.0</v>
      </c>
      <c r="C17" s="24" t="s">
        <v>151</v>
      </c>
      <c r="D17" s="22">
        <f>IFERROR(__xludf.DUMMYFUNCTION("IMPORTRANGE(""https://docs.google.com/spreadsheets/d/1JZkzygJZ5WMn5OlnQbRzvusyfQMoqVpKBv3-kfCn-F4/edit#gid"",""Form Responses 1!AS66"")"),2.873015873015873)</f>
        <v>2.873015873</v>
      </c>
      <c r="E17" s="23">
        <f t="shared" si="1"/>
        <v>0.9576719577</v>
      </c>
    </row>
    <row r="18">
      <c r="A18" s="17"/>
      <c r="B18" s="18">
        <v>9.0</v>
      </c>
      <c r="C18" s="24" t="s">
        <v>152</v>
      </c>
      <c r="D18" s="22">
        <f>IFERROR(__xludf.DUMMYFUNCTION("IMPORTRANGE(""https://docs.google.com/spreadsheets/d/1JZkzygJZ5WMn5OlnQbRzvusyfQMoqVpKBv3-kfCn-F4/edit#gid"",""Form Responses 1!AY66"")"),2.8095238095238093)</f>
        <v>2.80952381</v>
      </c>
      <c r="E18" s="23">
        <f t="shared" si="1"/>
        <v>0.9365079365</v>
      </c>
    </row>
    <row r="19">
      <c r="A19" s="17"/>
      <c r="B19" s="18">
        <v>10.0</v>
      </c>
      <c r="C19" s="24" t="s">
        <v>153</v>
      </c>
      <c r="D19" s="22">
        <f>IFERROR(__xludf.DUMMYFUNCTION("IMPORTRANGE(""https://docs.google.com/spreadsheets/d/1JZkzygJZ5WMn5OlnQbRzvusyfQMoqVpKBv3-kfCn-F4/edit#gid"",""Form Responses 1!BE66"")"),2.9206349206349205)</f>
        <v>2.920634921</v>
      </c>
      <c r="E19" s="23">
        <f t="shared" si="1"/>
        <v>0.9735449735</v>
      </c>
    </row>
    <row r="20">
      <c r="A20" s="17"/>
      <c r="B20" s="8"/>
      <c r="C20" s="25" t="s">
        <v>154</v>
      </c>
      <c r="D20" s="26">
        <f>SUM(D10:D19)/10</f>
        <v>2.868253968</v>
      </c>
      <c r="E20" s="27">
        <f t="shared" si="1"/>
        <v>0.9560846561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155</v>
      </c>
    </row>
    <row r="36">
      <c r="A36" s="28"/>
    </row>
    <row r="37">
      <c r="A37" s="28"/>
      <c r="B37" s="29" t="s">
        <v>156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157</v>
      </c>
      <c r="C42" s="31" t="s">
        <v>158</v>
      </c>
      <c r="D42" s="5" t="s">
        <v>159</v>
      </c>
    </row>
    <row r="43">
      <c r="A43" s="30" t="s">
        <v>163</v>
      </c>
      <c r="C43" s="5" t="s">
        <v>161</v>
      </c>
      <c r="D43" s="5" t="s">
        <v>162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B1:E1"/>
    <mergeCell ref="B2:E2"/>
    <mergeCell ref="B3:E3"/>
    <mergeCell ref="B4:E4"/>
    <mergeCell ref="B5:E5"/>
    <mergeCell ref="B6:E6"/>
    <mergeCell ref="D7:E7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63.29"/>
  </cols>
  <sheetData>
    <row r="1">
      <c r="A1" s="4"/>
      <c r="B1" s="5" t="s">
        <v>124</v>
      </c>
    </row>
    <row r="2">
      <c r="A2" s="4"/>
      <c r="B2" s="5" t="s">
        <v>126</v>
      </c>
    </row>
    <row r="3">
      <c r="A3" s="4"/>
      <c r="B3" s="6" t="s">
        <v>127</v>
      </c>
    </row>
    <row r="4">
      <c r="A4" s="4"/>
      <c r="B4" s="5" t="s">
        <v>128</v>
      </c>
    </row>
    <row r="5">
      <c r="A5" s="4"/>
      <c r="B5" s="6" t="s">
        <v>130</v>
      </c>
    </row>
    <row r="6">
      <c r="A6" s="4"/>
      <c r="B6" s="6" t="s">
        <v>131</v>
      </c>
    </row>
    <row r="7">
      <c r="A7" s="4"/>
      <c r="B7" s="7"/>
      <c r="C7" s="8"/>
      <c r="D7" s="9" t="s">
        <v>133</v>
      </c>
      <c r="E7" s="10"/>
    </row>
    <row r="8">
      <c r="A8" s="11"/>
      <c r="B8" s="12" t="s">
        <v>135</v>
      </c>
      <c r="C8" s="13" t="s">
        <v>137</v>
      </c>
      <c r="D8" s="15" t="s">
        <v>139</v>
      </c>
      <c r="E8" s="16"/>
    </row>
    <row r="9">
      <c r="A9" s="17"/>
      <c r="B9" s="18" t="s">
        <v>140</v>
      </c>
      <c r="C9" s="19" t="s">
        <v>141</v>
      </c>
      <c r="D9" s="20" t="s">
        <v>142</v>
      </c>
      <c r="E9" s="20" t="s">
        <v>143</v>
      </c>
    </row>
    <row r="10">
      <c r="A10" s="17"/>
      <c r="B10" s="18">
        <v>1.0</v>
      </c>
      <c r="C10" s="21" t="s">
        <v>144</v>
      </c>
      <c r="D10" s="22">
        <f>IFERROR(__xludf.DUMMYFUNCTION("IMPORTRANGE(""https://docs.google.com/spreadsheets/d/1JZkzygJZ5WMn5OlnQbRzvusyfQMoqVpKBv3-kfCn-F4/edit#gid"",""Form Responses 1!D66"")"),2.9523809523809526)</f>
        <v>2.952380952</v>
      </c>
      <c r="E10" s="23">
        <f t="shared" ref="E10:E20" si="1">D10/3</f>
        <v>0.9841269841</v>
      </c>
    </row>
    <row r="11">
      <c r="A11" s="17"/>
      <c r="B11" s="18">
        <v>2.0</v>
      </c>
      <c r="C11" s="24" t="s">
        <v>145</v>
      </c>
      <c r="D11" s="22">
        <f>IFERROR(__xludf.DUMMYFUNCTION("IMPORTRANGE(""https://docs.google.com/spreadsheets/d/1JZkzygJZ5WMn5OlnQbRzvusyfQMoqVpKBv3-kfCn-F4/edit#gid"",""Form Responses 1!J66"")"),2.984126984126984)</f>
        <v>2.984126984</v>
      </c>
      <c r="E11" s="23">
        <f t="shared" si="1"/>
        <v>0.9947089947</v>
      </c>
    </row>
    <row r="12">
      <c r="A12" s="17"/>
      <c r="B12" s="18">
        <v>3.0</v>
      </c>
      <c r="C12" s="24" t="s">
        <v>146</v>
      </c>
      <c r="D12" s="22">
        <f>IFERROR(__xludf.DUMMYFUNCTION("IMPORTRANGE(""https://docs.google.com/spreadsheets/d/1JZkzygJZ5WMn5OlnQbRzvusyfQMoqVpKBv3-kfCn-F4/edit#gid"",""Form Responses 1!P66"")"),2.984126984126984)</f>
        <v>2.984126984</v>
      </c>
      <c r="E12" s="23">
        <f t="shared" si="1"/>
        <v>0.9947089947</v>
      </c>
    </row>
    <row r="13">
      <c r="A13" s="17"/>
      <c r="B13" s="18">
        <v>4.0</v>
      </c>
      <c r="C13" s="24" t="s">
        <v>147</v>
      </c>
      <c r="D13" s="22">
        <f>IFERROR(__xludf.DUMMYFUNCTION("IMPORTRANGE(""https://docs.google.com/spreadsheets/d/1JZkzygJZ5WMn5OlnQbRzvusyfQMoqVpKBv3-kfCn-F4/edit#gid"",""Form Responses 1!V66"")"),2.888888888888889)</f>
        <v>2.888888889</v>
      </c>
      <c r="E13" s="23">
        <f t="shared" si="1"/>
        <v>0.962962963</v>
      </c>
    </row>
    <row r="14">
      <c r="A14" s="17"/>
      <c r="B14" s="18">
        <v>5.0</v>
      </c>
      <c r="C14" s="24" t="s">
        <v>148</v>
      </c>
      <c r="D14" s="22">
        <f>IFERROR(__xludf.DUMMYFUNCTION("IMPORTRANGE(""https://docs.google.com/spreadsheets/d/1JZkzygJZ5WMn5OlnQbRzvusyfQMoqVpKBv3-kfCn-F4/edit#gid"",""Form Responses 1!AB66"")"),2.9682539682539684)</f>
        <v>2.968253968</v>
      </c>
      <c r="E14" s="23">
        <f t="shared" si="1"/>
        <v>0.9894179894</v>
      </c>
    </row>
    <row r="15">
      <c r="A15" s="17"/>
      <c r="B15" s="18">
        <v>6.0</v>
      </c>
      <c r="C15" s="24" t="s">
        <v>149</v>
      </c>
      <c r="D15" s="22">
        <f>IFERROR(__xludf.DUMMYFUNCTION("IMPORTRANGE(""https://docs.google.com/spreadsheets/d/1JZkzygJZ5WMn5OlnQbRzvusyfQMoqVpKBv3-kfCn-F4/edit#gid"",""Form Responses 1!AH66"")"),2.9206349206349205)</f>
        <v>2.920634921</v>
      </c>
      <c r="E15" s="23">
        <f t="shared" si="1"/>
        <v>0.9735449735</v>
      </c>
    </row>
    <row r="16">
      <c r="A16" s="17"/>
      <c r="B16" s="18">
        <v>7.0</v>
      </c>
      <c r="C16" s="24" t="s">
        <v>150</v>
      </c>
      <c r="D16" s="22">
        <f>IFERROR(__xludf.DUMMYFUNCTION("IMPORTRANGE(""https://docs.google.com/spreadsheets/d/1JZkzygJZ5WMn5OlnQbRzvusyfQMoqVpKBv3-kfCn-F4/edit#gid"",""Form Responses 1!AN66"")"),2.9047619047619047)</f>
        <v>2.904761905</v>
      </c>
      <c r="E16" s="23">
        <f t="shared" si="1"/>
        <v>0.9682539683</v>
      </c>
    </row>
    <row r="17">
      <c r="A17" s="17"/>
      <c r="B17" s="18">
        <v>8.0</v>
      </c>
      <c r="C17" s="24" t="s">
        <v>151</v>
      </c>
      <c r="D17" s="22">
        <f>IFERROR(__xludf.DUMMYFUNCTION("IMPORTRANGE(""https://docs.google.com/spreadsheets/d/1JZkzygJZ5WMn5OlnQbRzvusyfQMoqVpKBv3-kfCn-F4/edit#gid"",""Form Responses 1!AT66"")"),2.9365079365079363)</f>
        <v>2.936507937</v>
      </c>
      <c r="E17" s="23">
        <f t="shared" si="1"/>
        <v>0.9788359788</v>
      </c>
    </row>
    <row r="18">
      <c r="A18" s="17"/>
      <c r="B18" s="18">
        <v>9.0</v>
      </c>
      <c r="C18" s="24" t="s">
        <v>152</v>
      </c>
      <c r="D18" s="22">
        <f>IFERROR(__xludf.DUMMYFUNCTION("IMPORTRANGE(""https://docs.google.com/spreadsheets/d/1JZkzygJZ5WMn5OlnQbRzvusyfQMoqVpKBv3-kfCn-F4/edit#gid"",""Form Responses 1!AZ66"")"),2.935483870967742)</f>
        <v>2.935483871</v>
      </c>
      <c r="E18" s="23">
        <f t="shared" si="1"/>
        <v>0.9784946237</v>
      </c>
    </row>
    <row r="19">
      <c r="A19" s="17"/>
      <c r="B19" s="18">
        <v>10.0</v>
      </c>
      <c r="C19" s="24" t="s">
        <v>153</v>
      </c>
      <c r="D19" s="22">
        <f>IFERROR(__xludf.DUMMYFUNCTION("IMPORTRANGE(""https://docs.google.com/spreadsheets/d/1JZkzygJZ5WMn5OlnQbRzvusyfQMoqVpKBv3-kfCn-F4/edit#gid"",""Form Responses 1!BF66"")"),2.9682539682539684)</f>
        <v>2.968253968</v>
      </c>
      <c r="E19" s="23">
        <f t="shared" si="1"/>
        <v>0.9894179894</v>
      </c>
    </row>
    <row r="20">
      <c r="A20" s="17"/>
      <c r="B20" s="8"/>
      <c r="C20" s="25" t="s">
        <v>154</v>
      </c>
      <c r="D20" s="26">
        <f>SUM(D10:D19)/10</f>
        <v>2.944342038</v>
      </c>
      <c r="E20" s="27">
        <f t="shared" si="1"/>
        <v>0.981447346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155</v>
      </c>
    </row>
    <row r="36">
      <c r="A36" s="28"/>
    </row>
    <row r="37">
      <c r="A37" s="28"/>
      <c r="B37" s="29" t="s">
        <v>156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157</v>
      </c>
      <c r="C42" s="31" t="s">
        <v>158</v>
      </c>
      <c r="D42" s="5" t="s">
        <v>159</v>
      </c>
    </row>
    <row r="43">
      <c r="A43" s="30" t="s">
        <v>160</v>
      </c>
      <c r="C43" s="5" t="s">
        <v>161</v>
      </c>
      <c r="D43" s="5" t="s">
        <v>162</v>
      </c>
    </row>
  </sheetData>
  <mergeCells count="15">
    <mergeCell ref="D8:E8"/>
    <mergeCell ref="D7:E7"/>
    <mergeCell ref="B1:E1"/>
    <mergeCell ref="B2:E2"/>
    <mergeCell ref="B3:E3"/>
    <mergeCell ref="B4:E4"/>
    <mergeCell ref="B5:E5"/>
    <mergeCell ref="B6:E6"/>
    <mergeCell ref="B31:E34"/>
    <mergeCell ref="B35:E36"/>
    <mergeCell ref="B37:E40"/>
    <mergeCell ref="A42:B42"/>
    <mergeCell ref="A43:B43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124</v>
      </c>
    </row>
    <row r="2">
      <c r="A2" s="4"/>
      <c r="B2" s="5" t="s">
        <v>126</v>
      </c>
    </row>
    <row r="3">
      <c r="A3" s="4"/>
      <c r="B3" s="6" t="s">
        <v>127</v>
      </c>
    </row>
    <row r="4">
      <c r="A4" s="4"/>
      <c r="B4" s="5" t="s">
        <v>128</v>
      </c>
    </row>
    <row r="5">
      <c r="A5" s="4"/>
      <c r="B5" s="6" t="s">
        <v>130</v>
      </c>
    </row>
    <row r="6">
      <c r="A6" s="4"/>
      <c r="B6" s="6" t="s">
        <v>131</v>
      </c>
    </row>
    <row r="7">
      <c r="A7" s="4"/>
      <c r="B7" s="7"/>
      <c r="C7" s="8"/>
      <c r="D7" s="9" t="s">
        <v>133</v>
      </c>
      <c r="E7" s="10"/>
    </row>
    <row r="8">
      <c r="A8" s="11"/>
      <c r="B8" s="12" t="s">
        <v>135</v>
      </c>
      <c r="C8" s="13" t="s">
        <v>164</v>
      </c>
      <c r="D8" s="15" t="s">
        <v>165</v>
      </c>
      <c r="E8" s="16"/>
    </row>
    <row r="9">
      <c r="A9" s="17"/>
      <c r="B9" s="18" t="s">
        <v>140</v>
      </c>
      <c r="C9" s="19" t="s">
        <v>141</v>
      </c>
      <c r="D9" s="20" t="s">
        <v>142</v>
      </c>
      <c r="E9" s="20" t="s">
        <v>143</v>
      </c>
    </row>
    <row r="10">
      <c r="A10" s="17"/>
      <c r="B10" s="18">
        <v>1.0</v>
      </c>
      <c r="C10" s="21" t="s">
        <v>144</v>
      </c>
      <c r="D10" s="22">
        <f>IFERROR(__xludf.DUMMYFUNCTION("IMPORTRANGE(""https://docs.google.com/spreadsheets/d/1JZkzygJZ5WMn5OlnQbRzvusyfQMoqVpKBv3-kfCn-F4/edit#gid"",""Form Responses 1!E66"")"),2.6984126984126986)</f>
        <v>2.698412698</v>
      </c>
      <c r="E10" s="23">
        <f t="shared" ref="E10:E20" si="1">D10/3</f>
        <v>0.8994708995</v>
      </c>
    </row>
    <row r="11">
      <c r="A11" s="17"/>
      <c r="B11" s="18">
        <v>2.0</v>
      </c>
      <c r="C11" s="24" t="s">
        <v>145</v>
      </c>
      <c r="D11" s="22">
        <f>IFERROR(__xludf.DUMMYFUNCTION("IMPORTRANGE(""https://docs.google.com/spreadsheets/d/1JZkzygJZ5WMn5OlnQbRzvusyfQMoqVpKBv3-kfCn-F4/edit#gid"",""Form Responses 1!K66"")"),2.888888888888889)</f>
        <v>2.888888889</v>
      </c>
      <c r="E11" s="23">
        <f t="shared" si="1"/>
        <v>0.962962963</v>
      </c>
    </row>
    <row r="12">
      <c r="A12" s="17"/>
      <c r="B12" s="18">
        <v>3.0</v>
      </c>
      <c r="C12" s="24" t="s">
        <v>146</v>
      </c>
      <c r="D12" s="22">
        <f>IFERROR(__xludf.DUMMYFUNCTION("IMPORTRANGE(""https://docs.google.com/spreadsheets/d/1JZkzygJZ5WMn5OlnQbRzvusyfQMoqVpKBv3-kfCn-F4/edit#gid"",""Form Responses 1!Q66"")"),2.9047619047619047)</f>
        <v>2.904761905</v>
      </c>
      <c r="E12" s="23">
        <f t="shared" si="1"/>
        <v>0.9682539683</v>
      </c>
    </row>
    <row r="13">
      <c r="A13" s="17"/>
      <c r="B13" s="18">
        <v>4.0</v>
      </c>
      <c r="C13" s="24" t="s">
        <v>147</v>
      </c>
      <c r="D13" s="22">
        <f>IFERROR(__xludf.DUMMYFUNCTION("IMPORTRANGE(""https://docs.google.com/spreadsheets/d/1JZkzygJZ5WMn5OlnQbRzvusyfQMoqVpKBv3-kfCn-F4/edit#gid"",""Form Responses 1!W66"")"),2.9047619047619047)</f>
        <v>2.904761905</v>
      </c>
      <c r="E13" s="23">
        <f t="shared" si="1"/>
        <v>0.9682539683</v>
      </c>
    </row>
    <row r="14">
      <c r="A14" s="17"/>
      <c r="B14" s="18">
        <v>5.0</v>
      </c>
      <c r="C14" s="24" t="s">
        <v>148</v>
      </c>
      <c r="D14" s="22">
        <f>IFERROR(__xludf.DUMMYFUNCTION("IMPORTRANGE(""https://docs.google.com/spreadsheets/d/1JZkzygJZ5WMn5OlnQbRzvusyfQMoqVpKBv3-kfCn-F4/edit#gid"",""Form Responses 1!AC66"")"),2.746031746031746)</f>
        <v>2.746031746</v>
      </c>
      <c r="E14" s="23">
        <f t="shared" si="1"/>
        <v>0.9153439153</v>
      </c>
    </row>
    <row r="15">
      <c r="A15" s="17"/>
      <c r="B15" s="18">
        <v>6.0</v>
      </c>
      <c r="C15" s="24" t="s">
        <v>149</v>
      </c>
      <c r="D15" s="22">
        <f>IFERROR(__xludf.DUMMYFUNCTION("IMPORTRANGE(""https://docs.google.com/spreadsheets/d/1JZkzygJZ5WMn5OlnQbRzvusyfQMoqVpKBv3-kfCn-F4/edit#gid"",""Form Responses 1!AI66"")"),2.857142857142857)</f>
        <v>2.857142857</v>
      </c>
      <c r="E15" s="23">
        <f t="shared" si="1"/>
        <v>0.9523809524</v>
      </c>
    </row>
    <row r="16">
      <c r="A16" s="17"/>
      <c r="B16" s="18">
        <v>7.0</v>
      </c>
      <c r="C16" s="24" t="s">
        <v>150</v>
      </c>
      <c r="D16" s="22">
        <f>IFERROR(__xludf.DUMMYFUNCTION("IMPORTRANGE(""https://docs.google.com/spreadsheets/d/1JZkzygJZ5WMn5OlnQbRzvusyfQMoqVpKBv3-kfCn-F4/edit#gid"",""Form Responses 1!AO66"")"),2.857142857142857)</f>
        <v>2.857142857</v>
      </c>
      <c r="E16" s="23">
        <f t="shared" si="1"/>
        <v>0.9523809524</v>
      </c>
    </row>
    <row r="17">
      <c r="A17" s="17"/>
      <c r="B17" s="18">
        <v>8.0</v>
      </c>
      <c r="C17" s="24" t="s">
        <v>151</v>
      </c>
      <c r="D17" s="22">
        <f>IFERROR(__xludf.DUMMYFUNCTION("IMPORTRANGE(""https://docs.google.com/spreadsheets/d/1JZkzygJZ5WMn5OlnQbRzvusyfQMoqVpKBv3-kfCn-F4/edit#gid"",""Form Responses 1!AU66"")"),2.857142857142857)</f>
        <v>2.857142857</v>
      </c>
      <c r="E17" s="23">
        <f t="shared" si="1"/>
        <v>0.9523809524</v>
      </c>
    </row>
    <row r="18">
      <c r="A18" s="17"/>
      <c r="B18" s="18">
        <v>9.0</v>
      </c>
      <c r="C18" s="24" t="s">
        <v>152</v>
      </c>
      <c r="D18" s="22">
        <f>IFERROR(__xludf.DUMMYFUNCTION("IMPORTRANGE(""https://docs.google.com/spreadsheets/d/1JZkzygJZ5WMn5OlnQbRzvusyfQMoqVpKBv3-kfCn-F4/edit#gid"",""Form Responses 1!BA66"")"),2.873015873015873)</f>
        <v>2.873015873</v>
      </c>
      <c r="E18" s="23">
        <f t="shared" si="1"/>
        <v>0.9576719577</v>
      </c>
    </row>
    <row r="19">
      <c r="A19" s="17"/>
      <c r="B19" s="18">
        <v>10.0</v>
      </c>
      <c r="C19" s="24" t="s">
        <v>153</v>
      </c>
      <c r="D19" s="22">
        <f>IFERROR(__xludf.DUMMYFUNCTION("IMPORTRANGE(""https://docs.google.com/spreadsheets/d/1JZkzygJZ5WMn5OlnQbRzvusyfQMoqVpKBv3-kfCn-F4/edit#gid"",""Form Responses 1!BG66"")"),2.9193548387096775)</f>
        <v>2.919354839</v>
      </c>
      <c r="E19" s="23">
        <f t="shared" si="1"/>
        <v>0.9731182796</v>
      </c>
    </row>
    <row r="20">
      <c r="A20" s="17"/>
      <c r="B20" s="8"/>
      <c r="C20" s="25" t="s">
        <v>154</v>
      </c>
      <c r="D20" s="26">
        <f>SUM(D10:D19)/10</f>
        <v>2.850665643</v>
      </c>
      <c r="E20" s="27">
        <f t="shared" si="1"/>
        <v>0.9502218809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155</v>
      </c>
    </row>
    <row r="36">
      <c r="A36" s="28"/>
    </row>
    <row r="37">
      <c r="A37" s="28"/>
      <c r="B37" s="29" t="s">
        <v>156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157</v>
      </c>
      <c r="C42" s="31" t="s">
        <v>158</v>
      </c>
      <c r="D42" s="5" t="s">
        <v>159</v>
      </c>
    </row>
    <row r="43">
      <c r="A43" s="30" t="s">
        <v>169</v>
      </c>
      <c r="C43" s="5" t="s">
        <v>161</v>
      </c>
      <c r="D43" s="5" t="s">
        <v>162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D7:E7"/>
    <mergeCell ref="B1:E1"/>
    <mergeCell ref="B2:E2"/>
    <mergeCell ref="B3:E3"/>
    <mergeCell ref="B4:E4"/>
    <mergeCell ref="B5:E5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124</v>
      </c>
    </row>
    <row r="2">
      <c r="A2" s="4"/>
      <c r="B2" s="5" t="s">
        <v>126</v>
      </c>
    </row>
    <row r="3">
      <c r="A3" s="4"/>
      <c r="B3" s="6" t="s">
        <v>127</v>
      </c>
    </row>
    <row r="4">
      <c r="A4" s="4"/>
      <c r="B4" s="5" t="s">
        <v>128</v>
      </c>
    </row>
    <row r="5">
      <c r="A5" s="4"/>
      <c r="B5" s="6" t="s">
        <v>166</v>
      </c>
    </row>
    <row r="6">
      <c r="A6" s="4"/>
      <c r="B6" s="6" t="s">
        <v>131</v>
      </c>
    </row>
    <row r="7">
      <c r="A7" s="4"/>
      <c r="B7" s="7"/>
      <c r="C7" s="8"/>
      <c r="D7" s="9" t="s">
        <v>133</v>
      </c>
      <c r="E7" s="10"/>
    </row>
    <row r="8">
      <c r="A8" s="11"/>
      <c r="B8" s="12" t="s">
        <v>135</v>
      </c>
      <c r="C8" s="13" t="s">
        <v>167</v>
      </c>
      <c r="D8" s="15" t="s">
        <v>168</v>
      </c>
      <c r="E8" s="16"/>
    </row>
    <row r="9">
      <c r="A9" s="17"/>
      <c r="B9" s="18" t="s">
        <v>140</v>
      </c>
      <c r="C9" s="19" t="s">
        <v>141</v>
      </c>
      <c r="D9" s="20" t="s">
        <v>142</v>
      </c>
      <c r="E9" s="20" t="s">
        <v>143</v>
      </c>
    </row>
    <row r="10">
      <c r="A10" s="17"/>
      <c r="B10" s="18">
        <v>1.0</v>
      </c>
      <c r="C10" s="21" t="s">
        <v>144</v>
      </c>
      <c r="D10" s="32">
        <f>IFERROR(__xludf.DUMMYFUNCTION("IMPORTRANGE(""https://docs.google.com/spreadsheets/d/1JZkzygJZ5WMn5OlnQbRzvusyfQMoqVpKBv3-kfCn-F4/edit#gid"",""Form Responses 1!F66"")"),2.9682539682539684)</f>
        <v>2.968253968</v>
      </c>
      <c r="E10" s="23">
        <f t="shared" ref="E10:E20" si="1">D10/3</f>
        <v>0.9894179894</v>
      </c>
    </row>
    <row r="11">
      <c r="A11" s="17"/>
      <c r="B11" s="18">
        <v>2.0</v>
      </c>
      <c r="C11" s="24" t="s">
        <v>145</v>
      </c>
      <c r="D11" s="33">
        <f>IFERROR(__xludf.DUMMYFUNCTION("IMPORTRANGE(""https://docs.google.com/spreadsheets/d/1JZkzygJZ5WMn5OlnQbRzvusyfQMoqVpKBv3-kfCn-F4/edit#gid"",""Form Responses 1!L66"")"),2.984126984126984)</f>
        <v>2.984126984</v>
      </c>
      <c r="E11" s="23">
        <f t="shared" si="1"/>
        <v>0.9947089947</v>
      </c>
    </row>
    <row r="12">
      <c r="A12" s="17"/>
      <c r="B12" s="18">
        <v>3.0</v>
      </c>
      <c r="C12" s="24" t="s">
        <v>146</v>
      </c>
      <c r="D12" s="33">
        <f>IFERROR(__xludf.DUMMYFUNCTION("IMPORTRANGE(""https://docs.google.com/spreadsheets/d/1JZkzygJZ5WMn5OlnQbRzvusyfQMoqVpKBv3-kfCn-F4/edit#gid"",""Form Responses 1!R66"")"),2.984126984126984)</f>
        <v>2.984126984</v>
      </c>
      <c r="E12" s="23">
        <f t="shared" si="1"/>
        <v>0.9947089947</v>
      </c>
    </row>
    <row r="13">
      <c r="A13" s="17"/>
      <c r="B13" s="18">
        <v>4.0</v>
      </c>
      <c r="C13" s="24" t="s">
        <v>147</v>
      </c>
      <c r="D13" s="33">
        <f>IFERROR(__xludf.DUMMYFUNCTION("IMPORTRANGE(""https://docs.google.com/spreadsheets/d/1JZkzygJZ5WMn5OlnQbRzvusyfQMoqVpKBv3-kfCn-F4/edit#gid"",""Form Responses 1!X66"")"),3.0)</f>
        <v>3</v>
      </c>
      <c r="E13" s="23">
        <f t="shared" si="1"/>
        <v>1</v>
      </c>
    </row>
    <row r="14">
      <c r="A14" s="17"/>
      <c r="B14" s="18">
        <v>5.0</v>
      </c>
      <c r="C14" s="24" t="s">
        <v>148</v>
      </c>
      <c r="D14" s="33">
        <f>IFERROR(__xludf.DUMMYFUNCTION("IMPORTRANGE(""https://docs.google.com/spreadsheets/d/1JZkzygJZ5WMn5OlnQbRzvusyfQMoqVpKBv3-kfCn-F4/edit#gid"",""Form Responses 1!AD66"")"),3.0)</f>
        <v>3</v>
      </c>
      <c r="E14" s="23">
        <f t="shared" si="1"/>
        <v>1</v>
      </c>
    </row>
    <row r="15">
      <c r="A15" s="17"/>
      <c r="B15" s="18">
        <v>6.0</v>
      </c>
      <c r="C15" s="24" t="s">
        <v>149</v>
      </c>
      <c r="D15" s="33">
        <f>IFERROR(__xludf.DUMMYFUNCTION("IMPORTRANGE(""https://docs.google.com/spreadsheets/d/1JZkzygJZ5WMn5OlnQbRzvusyfQMoqVpKBv3-kfCn-F4/edit#gid"",""Form Responses 1!AJ66"")"),2.9365079365079363)</f>
        <v>2.936507937</v>
      </c>
      <c r="E15" s="23">
        <f t="shared" si="1"/>
        <v>0.9788359788</v>
      </c>
    </row>
    <row r="16">
      <c r="A16" s="17"/>
      <c r="B16" s="18">
        <v>7.0</v>
      </c>
      <c r="C16" s="24" t="s">
        <v>150</v>
      </c>
      <c r="D16" s="33">
        <f>IFERROR(__xludf.DUMMYFUNCTION("IMPORTRANGE(""https://docs.google.com/spreadsheets/d/1JZkzygJZ5WMn5OlnQbRzvusyfQMoqVpKBv3-kfCn-F4/edit#gid"",""Form Responses 1!AP66"")"),2.9682539682539684)</f>
        <v>2.968253968</v>
      </c>
      <c r="E16" s="23">
        <f t="shared" si="1"/>
        <v>0.9894179894</v>
      </c>
    </row>
    <row r="17">
      <c r="A17" s="17"/>
      <c r="B17" s="18">
        <v>8.0</v>
      </c>
      <c r="C17" s="24" t="s">
        <v>151</v>
      </c>
      <c r="D17" s="33">
        <f>IFERROR(__xludf.DUMMYFUNCTION("IMPORTRANGE(""https://docs.google.com/spreadsheets/d/1JZkzygJZ5WMn5OlnQbRzvusyfQMoqVpKBv3-kfCn-F4/edit#gid"",""Form Responses 1!AV66"")"),2.9682539682539684)</f>
        <v>2.968253968</v>
      </c>
      <c r="E17" s="23">
        <f t="shared" si="1"/>
        <v>0.9894179894</v>
      </c>
    </row>
    <row r="18">
      <c r="A18" s="17"/>
      <c r="B18" s="18">
        <v>9.0</v>
      </c>
      <c r="C18" s="24" t="s">
        <v>152</v>
      </c>
      <c r="D18" s="33">
        <f>IFERROR(__xludf.DUMMYFUNCTION("IMPORTRANGE(""https://docs.google.com/spreadsheets/d/1JZkzygJZ5WMn5OlnQbRzvusyfQMoqVpKBv3-kfCn-F4/edit#gid"",""Form Responses 1!BB66"")"),2.9682539682539684)</f>
        <v>2.968253968</v>
      </c>
      <c r="E18" s="23">
        <f t="shared" si="1"/>
        <v>0.9894179894</v>
      </c>
    </row>
    <row r="19">
      <c r="A19" s="17"/>
      <c r="B19" s="18">
        <v>10.0</v>
      </c>
      <c r="C19" s="24" t="s">
        <v>153</v>
      </c>
      <c r="D19" s="33">
        <f>IFERROR(__xludf.DUMMYFUNCTION("IMPORTRANGE(""https://docs.google.com/spreadsheets/d/1JZkzygJZ5WMn5OlnQbRzvusyfQMoqVpKBv3-kfCn-F4/edit#gid"",""Form Responses 1!BH66"")"),2.984126984126984)</f>
        <v>2.984126984</v>
      </c>
      <c r="E19" s="23">
        <f t="shared" si="1"/>
        <v>0.9947089947</v>
      </c>
    </row>
    <row r="20">
      <c r="A20" s="17"/>
      <c r="B20" s="8"/>
      <c r="C20" s="25" t="s">
        <v>154</v>
      </c>
      <c r="D20" s="26">
        <f>SUM(D10:D19)/10</f>
        <v>2.976190476</v>
      </c>
      <c r="E20" s="27">
        <f t="shared" si="1"/>
        <v>0.9920634921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155</v>
      </c>
    </row>
    <row r="36">
      <c r="A36" s="28"/>
    </row>
    <row r="37">
      <c r="A37" s="28"/>
      <c r="B37" s="29" t="s">
        <v>156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157</v>
      </c>
      <c r="C42" s="31" t="s">
        <v>158</v>
      </c>
      <c r="D42" s="5" t="s">
        <v>159</v>
      </c>
    </row>
    <row r="43">
      <c r="A43" s="30" t="s">
        <v>172</v>
      </c>
      <c r="C43" s="5" t="s">
        <v>161</v>
      </c>
      <c r="D43" s="5" t="s">
        <v>162</v>
      </c>
    </row>
  </sheetData>
  <mergeCells count="15">
    <mergeCell ref="D8:E8"/>
    <mergeCell ref="B1:E1"/>
    <mergeCell ref="B2:E2"/>
    <mergeCell ref="B3:E3"/>
    <mergeCell ref="B4:E4"/>
    <mergeCell ref="B6:E6"/>
    <mergeCell ref="D7:E7"/>
    <mergeCell ref="B5:E5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124</v>
      </c>
    </row>
    <row r="2">
      <c r="A2" s="4"/>
      <c r="B2" s="5" t="s">
        <v>126</v>
      </c>
    </row>
    <row r="3">
      <c r="A3" s="4"/>
      <c r="B3" s="6" t="s">
        <v>127</v>
      </c>
    </row>
    <row r="4">
      <c r="A4" s="4"/>
      <c r="B4" s="5" t="s">
        <v>128</v>
      </c>
    </row>
    <row r="5">
      <c r="A5" s="4"/>
      <c r="B5" s="6" t="s">
        <v>166</v>
      </c>
    </row>
    <row r="6">
      <c r="A6" s="4"/>
      <c r="B6" s="6" t="s">
        <v>131</v>
      </c>
    </row>
    <row r="7">
      <c r="A7" s="4"/>
      <c r="B7" s="7"/>
      <c r="C7" s="8"/>
      <c r="D7" s="9" t="s">
        <v>133</v>
      </c>
      <c r="E7" s="10"/>
    </row>
    <row r="8">
      <c r="A8" s="11"/>
      <c r="B8" s="12" t="s">
        <v>135</v>
      </c>
      <c r="C8" s="13" t="s">
        <v>170</v>
      </c>
      <c r="D8" s="15" t="s">
        <v>171</v>
      </c>
      <c r="E8" s="16"/>
    </row>
    <row r="9">
      <c r="A9" s="17"/>
      <c r="B9" s="18" t="s">
        <v>140</v>
      </c>
      <c r="C9" s="19" t="s">
        <v>141</v>
      </c>
      <c r="D9" s="20" t="s">
        <v>142</v>
      </c>
      <c r="E9" s="20" t="s">
        <v>143</v>
      </c>
    </row>
    <row r="10">
      <c r="A10" s="17"/>
      <c r="B10" s="18">
        <v>1.0</v>
      </c>
      <c r="C10" s="21" t="s">
        <v>144</v>
      </c>
      <c r="D10" s="32">
        <f>IFERROR(__xludf.DUMMYFUNCTION("IMPORTRANGE(""https://docs.google.com/spreadsheets/d/1JZkzygJZ5WMn5OlnQbRzvusyfQMoqVpKBv3-kfCn-F4/edit#gid"",""Form Responses 1!G66"")"),2.8253968253968256)</f>
        <v>2.825396825</v>
      </c>
      <c r="E10" s="23">
        <f t="shared" ref="E10:E20" si="1">D10/3</f>
        <v>0.9417989418</v>
      </c>
    </row>
    <row r="11">
      <c r="A11" s="17"/>
      <c r="B11" s="18">
        <v>2.0</v>
      </c>
      <c r="C11" s="24" t="s">
        <v>145</v>
      </c>
      <c r="D11" s="33">
        <f>IFERROR(__xludf.DUMMYFUNCTION("IMPORTRANGE(""https://docs.google.com/spreadsheets/d/1JZkzygJZ5WMn5OlnQbRzvusyfQMoqVpKBv3-kfCn-F4/edit#gid"",""Form Responses 1!M66"")"),2.9365079365079363)</f>
        <v>2.936507937</v>
      </c>
      <c r="E11" s="23">
        <f t="shared" si="1"/>
        <v>0.9788359788</v>
      </c>
    </row>
    <row r="12">
      <c r="A12" s="17"/>
      <c r="B12" s="18">
        <v>3.0</v>
      </c>
      <c r="C12" s="24" t="s">
        <v>146</v>
      </c>
      <c r="D12" s="33">
        <f>IFERROR(__xludf.DUMMYFUNCTION("IMPORTRANGE(""https://docs.google.com/spreadsheets/d/1JZkzygJZ5WMn5OlnQbRzvusyfQMoqVpKBv3-kfCn-F4/edit#gid"",""Form Responses 1!S66"")"),2.873015873015873)</f>
        <v>2.873015873</v>
      </c>
      <c r="E12" s="23">
        <f t="shared" si="1"/>
        <v>0.9576719577</v>
      </c>
    </row>
    <row r="13">
      <c r="A13" s="17"/>
      <c r="B13" s="18">
        <v>4.0</v>
      </c>
      <c r="C13" s="24" t="s">
        <v>147</v>
      </c>
      <c r="D13" s="33">
        <f>IFERROR(__xludf.DUMMYFUNCTION("IMPORTRANGE(""https://docs.google.com/spreadsheets/d/1JZkzygJZ5WMn5OlnQbRzvusyfQMoqVpKBv3-kfCn-F4/edit#gid"",""Form Responses 1!Y66"")"),2.9047619047619047)</f>
        <v>2.904761905</v>
      </c>
      <c r="E13" s="23">
        <f t="shared" si="1"/>
        <v>0.9682539683</v>
      </c>
    </row>
    <row r="14">
      <c r="A14" s="17"/>
      <c r="B14" s="18">
        <v>5.0</v>
      </c>
      <c r="C14" s="24" t="s">
        <v>148</v>
      </c>
      <c r="D14" s="33">
        <f>IFERROR(__xludf.DUMMYFUNCTION("IMPORTRANGE(""https://docs.google.com/spreadsheets/d/1JZkzygJZ5WMn5OlnQbRzvusyfQMoqVpKBv3-kfCn-F4/edit#gid"",""Form Responses 1!AE66"")"),2.8412698412698414)</f>
        <v>2.841269841</v>
      </c>
      <c r="E14" s="23">
        <f t="shared" si="1"/>
        <v>0.9470899471</v>
      </c>
    </row>
    <row r="15">
      <c r="A15" s="17"/>
      <c r="B15" s="18">
        <v>6.0</v>
      </c>
      <c r="C15" s="24" t="s">
        <v>149</v>
      </c>
      <c r="D15" s="33">
        <f>IFERROR(__xludf.DUMMYFUNCTION("IMPORTRANGE(""https://docs.google.com/spreadsheets/d/1JZkzygJZ5WMn5OlnQbRzvusyfQMoqVpKBv3-kfCn-F4/edit#gid"",""Form Responses 1!AK66"")"),2.888888888888889)</f>
        <v>2.888888889</v>
      </c>
      <c r="E15" s="23">
        <f t="shared" si="1"/>
        <v>0.962962963</v>
      </c>
    </row>
    <row r="16">
      <c r="A16" s="17"/>
      <c r="B16" s="18">
        <v>7.0</v>
      </c>
      <c r="C16" s="24" t="s">
        <v>150</v>
      </c>
      <c r="D16" s="33">
        <f>IFERROR(__xludf.DUMMYFUNCTION("IMPORTRANGE(""https://docs.google.com/spreadsheets/d/1JZkzygJZ5WMn5OlnQbRzvusyfQMoqVpKBv3-kfCn-F4/edit#gid"",""Form Responses 1!AQ66"")"),2.873015873015873)</f>
        <v>2.873015873</v>
      </c>
      <c r="E16" s="23">
        <f t="shared" si="1"/>
        <v>0.9576719577</v>
      </c>
    </row>
    <row r="17">
      <c r="A17" s="17"/>
      <c r="B17" s="18">
        <v>8.0</v>
      </c>
      <c r="C17" s="24" t="s">
        <v>151</v>
      </c>
      <c r="D17" s="33">
        <f>IFERROR(__xludf.DUMMYFUNCTION("IMPORTRANGE(""https://docs.google.com/spreadsheets/d/1JZkzygJZ5WMn5OlnQbRzvusyfQMoqVpKBv3-kfCn-F4/edit#gid"",""Form Responses 1!AW66"")"),2.9682539682539684)</f>
        <v>2.968253968</v>
      </c>
      <c r="E17" s="23">
        <f t="shared" si="1"/>
        <v>0.9894179894</v>
      </c>
    </row>
    <row r="18">
      <c r="A18" s="17"/>
      <c r="B18" s="18">
        <v>9.0</v>
      </c>
      <c r="C18" s="24" t="s">
        <v>152</v>
      </c>
      <c r="D18" s="33">
        <f>IFERROR(__xludf.DUMMYFUNCTION("IMPORTRANGE(""https://docs.google.com/spreadsheets/d/1JZkzygJZ5WMn5OlnQbRzvusyfQMoqVpKBv3-kfCn-F4/edit#gid"",""Form Responses 1!BC66"")"),2.8412698412698414)</f>
        <v>2.841269841</v>
      </c>
      <c r="E18" s="23">
        <f t="shared" si="1"/>
        <v>0.9470899471</v>
      </c>
    </row>
    <row r="19">
      <c r="A19" s="17"/>
      <c r="B19" s="18">
        <v>10.0</v>
      </c>
      <c r="C19" s="24" t="s">
        <v>153</v>
      </c>
      <c r="D19" s="33">
        <f>IFERROR(__xludf.DUMMYFUNCTION("IMPORTRANGE(""https://docs.google.com/spreadsheets/d/1JZkzygJZ5WMn5OlnQbRzvusyfQMoqVpKBv3-kfCn-F4/edit#gid"",""Form Responses 1!BI66"")"),2.9206349206349205)</f>
        <v>2.920634921</v>
      </c>
      <c r="E19" s="23">
        <f t="shared" si="1"/>
        <v>0.9735449735</v>
      </c>
    </row>
    <row r="20">
      <c r="A20" s="17"/>
      <c r="B20" s="8"/>
      <c r="C20" s="25" t="s">
        <v>154</v>
      </c>
      <c r="D20" s="26">
        <f>SUM(D10:D19)/10</f>
        <v>2.887301587</v>
      </c>
      <c r="E20" s="27">
        <f t="shared" si="1"/>
        <v>0.9624338624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155</v>
      </c>
    </row>
    <row r="36">
      <c r="A36" s="28"/>
    </row>
    <row r="37">
      <c r="A37" s="28"/>
      <c r="B37" s="29" t="s">
        <v>156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157</v>
      </c>
      <c r="C42" s="31" t="s">
        <v>158</v>
      </c>
      <c r="D42" s="5" t="s">
        <v>159</v>
      </c>
    </row>
    <row r="43">
      <c r="A43" s="30" t="s">
        <v>173</v>
      </c>
      <c r="C43" s="5" t="s">
        <v>161</v>
      </c>
      <c r="D43" s="5" t="s">
        <v>162</v>
      </c>
    </row>
  </sheetData>
  <mergeCells count="15">
    <mergeCell ref="D8:E8"/>
    <mergeCell ref="B31:E34"/>
    <mergeCell ref="A42:B42"/>
    <mergeCell ref="A43:B43"/>
    <mergeCell ref="D42:E42"/>
    <mergeCell ref="D43:E43"/>
    <mergeCell ref="B35:E36"/>
    <mergeCell ref="B37:E40"/>
    <mergeCell ref="B1:E1"/>
    <mergeCell ref="B2:E2"/>
    <mergeCell ref="B3:E3"/>
    <mergeCell ref="B4:E4"/>
    <mergeCell ref="B6:E6"/>
    <mergeCell ref="D7:E7"/>
    <mergeCell ref="B5:E5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9.71"/>
    <col customWidth="1" min="2" max="2" width="9.0"/>
    <col customWidth="1" min="3" max="3" width="59.0"/>
  </cols>
  <sheetData>
    <row r="1">
      <c r="A1" s="4"/>
      <c r="B1" s="5" t="s">
        <v>124</v>
      </c>
    </row>
    <row r="2">
      <c r="A2" s="4"/>
      <c r="B2" s="5" t="s">
        <v>126</v>
      </c>
    </row>
    <row r="3">
      <c r="A3" s="4"/>
      <c r="B3" s="6" t="s">
        <v>127</v>
      </c>
    </row>
    <row r="4">
      <c r="A4" s="4"/>
      <c r="B4" s="5" t="s">
        <v>128</v>
      </c>
    </row>
    <row r="5">
      <c r="A5" s="4"/>
      <c r="B5" s="6" t="s">
        <v>166</v>
      </c>
    </row>
    <row r="6">
      <c r="A6" s="4"/>
      <c r="B6" s="6" t="s">
        <v>131</v>
      </c>
    </row>
    <row r="7">
      <c r="A7" s="4"/>
      <c r="B7" s="7"/>
      <c r="C7" s="8"/>
      <c r="D7" s="9" t="s">
        <v>133</v>
      </c>
      <c r="E7" s="10"/>
    </row>
    <row r="8">
      <c r="A8" s="11"/>
      <c r="B8" s="12" t="s">
        <v>135</v>
      </c>
      <c r="C8" s="13" t="s">
        <v>174</v>
      </c>
      <c r="D8" s="15" t="s">
        <v>175</v>
      </c>
      <c r="E8" s="16"/>
    </row>
    <row r="9">
      <c r="A9" s="17"/>
      <c r="B9" s="18" t="s">
        <v>140</v>
      </c>
      <c r="C9" s="19" t="s">
        <v>141</v>
      </c>
      <c r="D9" s="20" t="s">
        <v>142</v>
      </c>
      <c r="E9" s="20" t="s">
        <v>143</v>
      </c>
    </row>
    <row r="10">
      <c r="A10" s="17"/>
      <c r="B10" s="18">
        <v>1.0</v>
      </c>
      <c r="C10" s="21" t="s">
        <v>144</v>
      </c>
      <c r="D10" s="34">
        <f>IFERROR(__xludf.DUMMYFUNCTION("IMPORTRANGE(""https://docs.google.com/spreadsheets/d/1JZkzygJZ5WMn5OlnQbRzvusyfQMoqVpKBv3-kfCn-F4/edit#gid"",""Form Responses 1!H66"")"),2.492063492063492)</f>
        <v>2.492063492</v>
      </c>
      <c r="E10" s="23">
        <f t="shared" ref="E10:E20" si="1">D10/3</f>
        <v>0.8306878307</v>
      </c>
    </row>
    <row r="11">
      <c r="A11" s="17"/>
      <c r="B11" s="18">
        <v>2.0</v>
      </c>
      <c r="C11" s="24" t="s">
        <v>145</v>
      </c>
      <c r="D11" s="35">
        <f>IFERROR(__xludf.DUMMYFUNCTION("IMPORTRANGE(""https://docs.google.com/spreadsheets/d/1JZkzygJZ5WMn5OlnQbRzvusyfQMoqVpKBv3-kfCn-F4/edit#gid"",""Form Responses 1!N66"")"),2.693548387096774)</f>
        <v>2.693548387</v>
      </c>
      <c r="E11" s="23">
        <f t="shared" si="1"/>
        <v>0.8978494624</v>
      </c>
    </row>
    <row r="12">
      <c r="A12" s="17"/>
      <c r="B12" s="18">
        <v>3.0</v>
      </c>
      <c r="C12" s="24" t="s">
        <v>146</v>
      </c>
      <c r="D12" s="35">
        <f>IFERROR(__xludf.DUMMYFUNCTION("IMPORTRANGE(""https://docs.google.com/spreadsheets/d/1JZkzygJZ5WMn5OlnQbRzvusyfQMoqVpKBv3-kfCn-F4/edit#gid"",""Form Responses 1!T66"")"),2.4761904761904763)</f>
        <v>2.476190476</v>
      </c>
      <c r="E12" s="23">
        <f t="shared" si="1"/>
        <v>0.8253968254</v>
      </c>
    </row>
    <row r="13">
      <c r="A13" s="17"/>
      <c r="B13" s="18">
        <v>4.0</v>
      </c>
      <c r="C13" s="24" t="s">
        <v>147</v>
      </c>
      <c r="D13" s="35">
        <f>IFERROR(__xludf.DUMMYFUNCTION("IMPORTRANGE(""https://docs.google.com/spreadsheets/d/1JZkzygJZ5WMn5OlnQbRzvusyfQMoqVpKBv3-kfCn-F4/edit#gid"",""Form Responses 1!Z66"")"),2.5714285714285716)</f>
        <v>2.571428571</v>
      </c>
      <c r="E13" s="23">
        <f t="shared" si="1"/>
        <v>0.8571428571</v>
      </c>
    </row>
    <row r="14">
      <c r="A14" s="17"/>
      <c r="B14" s="18">
        <v>5.0</v>
      </c>
      <c r="C14" s="24" t="s">
        <v>148</v>
      </c>
      <c r="D14" s="35">
        <f>IFERROR(__xludf.DUMMYFUNCTION("IMPORTRANGE(""https://docs.google.com/spreadsheets/d/1JZkzygJZ5WMn5OlnQbRzvusyfQMoqVpKBv3-kfCn-F4/edit#gid"",""Form Responses 1!AF66"")"),2.5555555555555554)</f>
        <v>2.555555556</v>
      </c>
      <c r="E14" s="23">
        <f t="shared" si="1"/>
        <v>0.8518518519</v>
      </c>
    </row>
    <row r="15">
      <c r="A15" s="17"/>
      <c r="B15" s="18">
        <v>6.0</v>
      </c>
      <c r="C15" s="24" t="s">
        <v>149</v>
      </c>
      <c r="D15" s="35">
        <f>IFERROR(__xludf.DUMMYFUNCTION("IMPORTRANGE(""https://docs.google.com/spreadsheets/d/1JZkzygJZ5WMn5OlnQbRzvusyfQMoqVpKBv3-kfCn-F4/edit#gid"",""Form Responses 1!AL66"")"),2.6825396825396823)</f>
        <v>2.682539683</v>
      </c>
      <c r="E15" s="23">
        <f t="shared" si="1"/>
        <v>0.8941798942</v>
      </c>
    </row>
    <row r="16">
      <c r="A16" s="17"/>
      <c r="B16" s="18">
        <v>7.0</v>
      </c>
      <c r="C16" s="24" t="s">
        <v>150</v>
      </c>
      <c r="D16" s="35">
        <f>IFERROR(__xludf.DUMMYFUNCTION("IMPORTRANGE(""https://docs.google.com/spreadsheets/d/1JZkzygJZ5WMn5OlnQbRzvusyfQMoqVpKBv3-kfCn-F4/edit#gid"",""Form Responses 1!AR66"")"),2.7301587301587302)</f>
        <v>2.73015873</v>
      </c>
      <c r="E16" s="23">
        <f t="shared" si="1"/>
        <v>0.9100529101</v>
      </c>
    </row>
    <row r="17">
      <c r="A17" s="17"/>
      <c r="B17" s="18">
        <v>8.0</v>
      </c>
      <c r="C17" s="24" t="s">
        <v>151</v>
      </c>
      <c r="D17" s="35">
        <f>IFERROR(__xludf.DUMMYFUNCTION("IMPORTRANGE(""https://docs.google.com/spreadsheets/d/1JZkzygJZ5WMn5OlnQbRzvusyfQMoqVpKBv3-kfCn-F4/edit#gid"",""Form Responses 1!AX66"")"),2.634920634920635)</f>
        <v>2.634920635</v>
      </c>
      <c r="E17" s="23">
        <f t="shared" si="1"/>
        <v>0.8783068783</v>
      </c>
    </row>
    <row r="18">
      <c r="A18" s="17"/>
      <c r="B18" s="18">
        <v>9.0</v>
      </c>
      <c r="C18" s="24" t="s">
        <v>152</v>
      </c>
      <c r="D18" s="35">
        <f>IFERROR(__xludf.DUMMYFUNCTION("IMPORTRANGE(""https://docs.google.com/spreadsheets/d/1JZkzygJZ5WMn5OlnQbRzvusyfQMoqVpKBv3-kfCn-F4/edit#gid"",""Form Responses 1!BD66"")"),2.619047619047619)</f>
        <v>2.619047619</v>
      </c>
      <c r="E18" s="23">
        <f t="shared" si="1"/>
        <v>0.873015873</v>
      </c>
    </row>
    <row r="19">
      <c r="A19" s="17"/>
      <c r="B19" s="18">
        <v>10.0</v>
      </c>
      <c r="C19" s="24" t="s">
        <v>153</v>
      </c>
      <c r="D19" s="35">
        <f>IFERROR(__xludf.DUMMYFUNCTION("IMPORTRANGE(""https://docs.google.com/spreadsheets/d/1JZkzygJZ5WMn5OlnQbRzvusyfQMoqVpKBv3-kfCn-F4/edit#gid"",""Form Responses 1!BJ66"")"),2.746031746031746)</f>
        <v>2.746031746</v>
      </c>
      <c r="E19" s="23">
        <f t="shared" si="1"/>
        <v>0.9153439153</v>
      </c>
    </row>
    <row r="20">
      <c r="A20" s="17"/>
      <c r="B20" s="8"/>
      <c r="C20" s="25" t="s">
        <v>154</v>
      </c>
      <c r="D20" s="26">
        <f>SUM(D10:D19)/10</f>
        <v>2.62014849</v>
      </c>
      <c r="E20" s="27">
        <f t="shared" si="1"/>
        <v>0.8733828298</v>
      </c>
    </row>
    <row r="21">
      <c r="A21" s="4"/>
      <c r="B21" s="4"/>
      <c r="C21" s="4"/>
      <c r="D21" s="4"/>
      <c r="E21" s="4"/>
    </row>
    <row r="22">
      <c r="A22" s="4"/>
      <c r="B22" s="4"/>
      <c r="C22" s="4"/>
      <c r="D22" s="4"/>
      <c r="E22" s="4"/>
    </row>
    <row r="23">
      <c r="A23" s="4"/>
      <c r="B23" s="4"/>
      <c r="C23" s="4"/>
      <c r="D23" s="4"/>
      <c r="E23" s="4"/>
    </row>
    <row r="24">
      <c r="A24" s="4"/>
      <c r="B24" s="4"/>
      <c r="C24" s="4"/>
      <c r="D24" s="4"/>
      <c r="E24" s="4"/>
    </row>
    <row r="25">
      <c r="A25" s="4"/>
      <c r="B25" s="4"/>
      <c r="C25" s="4"/>
      <c r="D25" s="4"/>
      <c r="E25" s="4"/>
    </row>
    <row r="26">
      <c r="A26" s="4"/>
      <c r="B26" s="4"/>
      <c r="C26" s="4"/>
      <c r="D26" s="4"/>
      <c r="E26" s="4"/>
    </row>
    <row r="27">
      <c r="A27" s="4"/>
      <c r="B27" s="4"/>
      <c r="C27" s="4"/>
      <c r="D27" s="4"/>
      <c r="E27" s="4"/>
    </row>
    <row r="28">
      <c r="A28" s="4"/>
      <c r="B28" s="4"/>
      <c r="C28" s="4"/>
      <c r="D28" s="4"/>
      <c r="E28" s="4"/>
    </row>
    <row r="29">
      <c r="A29" s="4"/>
      <c r="B29" s="4"/>
      <c r="C29" s="4"/>
      <c r="D29" s="4"/>
      <c r="E29" s="4"/>
    </row>
    <row r="30">
      <c r="A30" s="4"/>
      <c r="B30" s="4"/>
      <c r="C30" s="4"/>
      <c r="D30" s="4"/>
      <c r="E30" s="4"/>
    </row>
    <row r="31">
      <c r="A31" s="4"/>
    </row>
    <row r="32">
      <c r="A32" s="4"/>
    </row>
    <row r="33">
      <c r="A33" s="4"/>
    </row>
    <row r="34">
      <c r="A34" s="4"/>
    </row>
    <row r="35">
      <c r="A35" s="28"/>
      <c r="B35" s="29" t="s">
        <v>155</v>
      </c>
    </row>
    <row r="36">
      <c r="A36" s="28"/>
    </row>
    <row r="37">
      <c r="A37" s="28"/>
      <c r="B37" s="29" t="s">
        <v>156</v>
      </c>
    </row>
    <row r="38">
      <c r="A38" s="28"/>
    </row>
    <row r="39">
      <c r="A39" s="28"/>
    </row>
    <row r="40">
      <c r="A40" s="28"/>
    </row>
    <row r="41">
      <c r="A41" s="4"/>
      <c r="B41" s="4"/>
      <c r="C41" s="4"/>
      <c r="D41" s="4"/>
      <c r="E41" s="4"/>
    </row>
    <row r="42">
      <c r="A42" s="30" t="s">
        <v>157</v>
      </c>
      <c r="C42" s="31" t="s">
        <v>158</v>
      </c>
      <c r="D42" s="5" t="s">
        <v>159</v>
      </c>
    </row>
    <row r="43">
      <c r="A43" s="30" t="s">
        <v>176</v>
      </c>
      <c r="C43" s="5" t="s">
        <v>161</v>
      </c>
      <c r="D43" s="5" t="s">
        <v>162</v>
      </c>
    </row>
  </sheetData>
  <mergeCells count="15">
    <mergeCell ref="D8:E8"/>
    <mergeCell ref="B1:E1"/>
    <mergeCell ref="B2:E2"/>
    <mergeCell ref="B3:E3"/>
    <mergeCell ref="B4:E4"/>
    <mergeCell ref="B5:E5"/>
    <mergeCell ref="B6:E6"/>
    <mergeCell ref="D7:E7"/>
    <mergeCell ref="B31:E34"/>
    <mergeCell ref="A42:B42"/>
    <mergeCell ref="A43:B43"/>
    <mergeCell ref="D42:E42"/>
    <mergeCell ref="D43:E43"/>
    <mergeCell ref="B35:E36"/>
    <mergeCell ref="B37:E40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