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s. Sayali Thakur (PSE)" sheetId="2" r:id="rId4"/>
    <sheet state="visible" name="Mr. Atul Kale (EM-IV)" sheetId="3" r:id="rId5"/>
    <sheet state="visible" name="Ms. Jayashree Mundkar (SP)" sheetId="4" r:id="rId6"/>
    <sheet state="visible" name="Ms. Akshata Tadkod (MCA)" sheetId="5" r:id="rId7"/>
    <sheet state="visible" name="Mrs. Pritika Patil (CS-I)" sheetId="6" r:id="rId8"/>
    <sheet state="visible" name="Ms. S. R. Nandurkar (MG)" sheetId="7" r:id="rId9"/>
  </sheets>
  <definedNames/>
  <calcPr/>
</workbook>
</file>

<file path=xl/sharedStrings.xml><?xml version="1.0" encoding="utf-8"?>
<sst xmlns="http://schemas.openxmlformats.org/spreadsheetml/2006/main" count="327" uniqueCount="177">
  <si>
    <t>Timestamp</t>
  </si>
  <si>
    <t>Name of Student ( Surname + First name+  Middle name)</t>
  </si>
  <si>
    <t>1] Teaching Skill and methodology. [Ms. Sayali Thakur (PSE)]</t>
  </si>
  <si>
    <t>1] Teaching Skill and methodology. [Mr. Atul Kale (EM-IV)]</t>
  </si>
  <si>
    <t>1] Teaching Skill and methodology. [Ms. Jayashree Mundkar (SP)]</t>
  </si>
  <si>
    <t>1] Teaching Skill and methodology. [Ms. Akshata Tadkod (MCA)]</t>
  </si>
  <si>
    <t>1] Teaching Skill and methodology. [Mrs. Pritika Patil (CS-II)]</t>
  </si>
  <si>
    <t>1] Teaching Skill and methodology. [Ms. S. R. Nandurkar (MG)]</t>
  </si>
  <si>
    <t>2] Conducts Classes Regularly and on time * [Ms. Sayali Thakur (PSE)]</t>
  </si>
  <si>
    <t>2] Conducts Classes Regularly and on time * [Mr. Atul Kale (EM-IV)]</t>
  </si>
  <si>
    <t>2] Conducts Classes Regularly and on time * [Ms. Jayashree Mundkar (SP)]</t>
  </si>
  <si>
    <t>2] Conducts Classes Regularly and on time * [Ms. Akshata Tadkod (MCA)]</t>
  </si>
  <si>
    <t>2] Conducts Classes Regularly and on time * [Mrs. Pritika Patil (CS-II)]</t>
  </si>
  <si>
    <t>2] Conducts Classes Regularly and on time * [Ms. S. R. Nandurkar (MG)]</t>
  </si>
  <si>
    <t>3] Completes syllabus [Ms. Sayali Thakur (PSE)]</t>
  </si>
  <si>
    <t>3] Completes syllabus [Mr. Atul Kale (EM-IV)]</t>
  </si>
  <si>
    <t>3] Completes syllabus [Ms. Jayashree Mundkar (SP)]</t>
  </si>
  <si>
    <t>3] Completes syllabus [Ms. Akshata Tadkod (MCA)]</t>
  </si>
  <si>
    <t>3] Completes syllabus [Mrs. Pritika Patil (CS-II)]</t>
  </si>
  <si>
    <t>3] Completes syllabus [Ms. S. R. Nandurkar (MG)]</t>
  </si>
  <si>
    <t>4] Use of various teaching aids ( Blackboard, Projector, Videos etc) [Ms. Sayali Thakur (PSE)]</t>
  </si>
  <si>
    <t>4] Use of various teaching aids ( Blackboard, Projector, Videos etc) [Mr. Atul Kale (EM-IV)]</t>
  </si>
  <si>
    <t>4] Use of various teaching aids ( Blackboard, Projector, Videos etc) [Ms. Jayashree Mundkar (SP)]</t>
  </si>
  <si>
    <t>4] Use of various teaching aids ( Blackboard, Projector, Videos etc) [Ms. Akshata Tadkod (MCA)]</t>
  </si>
  <si>
    <t>4] Use of various teaching aids ( Blackboard, Projector, Videos etc) [Mrs. Pritika Patil (CS-II)]</t>
  </si>
  <si>
    <t>4] Use of various teaching aids ( Blackboard, Projector, Videos etc) [Ms. S. R. Nandurkar (MG)]</t>
  </si>
  <si>
    <t>5] Makes Class interactive through question and answer sessions [Ms. Sayali Thakur (PSE)]</t>
  </si>
  <si>
    <t>5] Makes Class interactive through question and answer sessions [Mr. Atul Kale (EM-IV)]</t>
  </si>
  <si>
    <t>5] Makes Class interactive through question and answer sessions [Ms. Jayashree Mundkar (SP)]</t>
  </si>
  <si>
    <t>5] Makes Class interactive through question and answer sessions [Ms. Akshata Tadkod (MCA)]</t>
  </si>
  <si>
    <t>5] Makes Class interactive through question and answer sessions [Mrs. Pritika Patil (CS-II)]</t>
  </si>
  <si>
    <t>5] Makes Class interactive through question and answer sessions [Ms. S. R. Nandurkar (MG)]</t>
  </si>
  <si>
    <t>6] Provides helpful comments on University papers and exams  [Ms. Sayali Thakur (PSE)]</t>
  </si>
  <si>
    <t>6] Provides helpful comments on University papers and exams  [Mr. Atul Kale (EM-IV)]</t>
  </si>
  <si>
    <t>6] Provides helpful comments on University papers and exams  [Ms. Jayashree Mundkar (SP)]</t>
  </si>
  <si>
    <t>6] Provides helpful comments on University papers and exams  [Ms. Akshata Tadkod (MCA)]</t>
  </si>
  <si>
    <t>6] Provides helpful comments on University papers and exams  [Mrs. Pritika Patil (CS-II)]</t>
  </si>
  <si>
    <t>6] Provides helpful comments on University papers and exams  [Ms. S. R. Nandurkar (MG)]</t>
  </si>
  <si>
    <t>7] Command on Communication and audibility  [Ms. Sayali Thakur (PSE)]</t>
  </si>
  <si>
    <t>7] Command on Communication and audibility  [Mr. Atul Kale (EM-IV)]</t>
  </si>
  <si>
    <t>7] Command on Communication and audibility  [Ms. Jayashree Mundkar (SP)]</t>
  </si>
  <si>
    <t>7] Command on Communication and audibility  [Ms. Akshata Tadkod (MCA)]</t>
  </si>
  <si>
    <t>7] Command on Communication and audibility  [Mrs. Pritika Patil (CS-II)]</t>
  </si>
  <si>
    <t>7] Command on Communication and audibility  [Ms. S. R. Nandurkar (MG)]</t>
  </si>
  <si>
    <t>8] Motivates students for learning the subject [Ms. Sayali Thakur (PSE)]</t>
  </si>
  <si>
    <t>8] Motivates students for learning the subject [Mr. Atul Kale (EM-IV)]</t>
  </si>
  <si>
    <t>8] Motivates students for learning the subject [Ms. Jayashree Mundkar (SP)]</t>
  </si>
  <si>
    <t>8] Motivates students for learning the subject [Ms. Akshata Tadkod (MCA)]</t>
  </si>
  <si>
    <t>8] Motivates students for learning the subject [Mrs. Pritika Patil (CS-II)]</t>
  </si>
  <si>
    <t>8] Motivates students for learning the subject [Ms. S. R. Nandurkar (MG)]</t>
  </si>
  <si>
    <t>9] Shares Reference and Study material  [Ms. Sayali Thakur (PSE)]</t>
  </si>
  <si>
    <t>9] Shares Reference and Study material  [Mr. Atul Kale (EM-IV)]</t>
  </si>
  <si>
    <t>9] Shares Reference and Study material  [Ms. Jayashree Mundkar (SP)]</t>
  </si>
  <si>
    <t>9] Shares Reference and Study material  [Ms. Akshata Tadkod (MCA)]</t>
  </si>
  <si>
    <t>9] Shares Reference and Study material  [Mrs. Pritika Patil (CS-II)]</t>
  </si>
  <si>
    <t>9] Shares Reference and Study material  [Ms. S. R. Nandurkar (MG)]</t>
  </si>
  <si>
    <t>10] Maintains Discipline and order of the Class [Ms. Sayali Thakur (PSE)]</t>
  </si>
  <si>
    <t>10] Maintains Discipline and order of the Class [Mr. Atul Kale (EM-IV)]</t>
  </si>
  <si>
    <t>10] Maintains Discipline and order of the Class [Ms. Jayashree Mundkar (SP)]</t>
  </si>
  <si>
    <t>10] Maintains Discipline and order of the Class [Ms. Akshata Tadkod (MCA)]</t>
  </si>
  <si>
    <t>10] Maintains Discipline and order of the Class [Mrs. Pritika Patil (CS-II)]</t>
  </si>
  <si>
    <t>10] Maintains Discipline and order of the Class [Ms. S. R. Nandurkar (MG)]</t>
  </si>
  <si>
    <t>Hodshil Sneha Pralhad</t>
  </si>
  <si>
    <t>Kiranji vinayak shashikant</t>
  </si>
  <si>
    <t>Ghagare Sujata Yuvaraj</t>
  </si>
  <si>
    <t>Bhalerao tushar premnath</t>
  </si>
  <si>
    <t>Chavan Vishal Prabhu</t>
  </si>
  <si>
    <t>Badhe ANKIT KHEMCHANDRA</t>
  </si>
  <si>
    <t xml:space="preserve">Bhosale Priyanka Annasaheb </t>
  </si>
  <si>
    <t>JOSHI SHIVAM SHARAD</t>
  </si>
  <si>
    <t xml:space="preserve">Rathod Yashwant Ramsing </t>
  </si>
  <si>
    <t>Bonde Mayur Rajesh</t>
  </si>
  <si>
    <t>Patil Tejaswini Arjun</t>
  </si>
  <si>
    <t>CHAVAN RAVIRAJ VIJAY</t>
  </si>
  <si>
    <t>Taware Rajat Ramesh</t>
  </si>
  <si>
    <t>Patil Payal Abasaheb</t>
  </si>
  <si>
    <t>Dhumal Vaibhavi Ravindra</t>
  </si>
  <si>
    <t xml:space="preserve">Dadas datta bapu </t>
  </si>
  <si>
    <t>Dhaigude Pratima Bhausaheb</t>
  </si>
  <si>
    <t>KADAM SAHIL VIJAY</t>
  </si>
  <si>
    <t>Gupta Suraj kumar Dhanesh</t>
  </si>
  <si>
    <t>Kamble Namrata Ravindra</t>
  </si>
  <si>
    <t xml:space="preserve">Rayrashi Anuja Ashok </t>
  </si>
  <si>
    <t>KOLI SACHIN SAHEBRAO</t>
  </si>
  <si>
    <t>Shaikh shabina mansur ali</t>
  </si>
  <si>
    <t xml:space="preserve">Gharat Asmita Gajanan </t>
  </si>
  <si>
    <t xml:space="preserve">Pawar Manoj Ganesh </t>
  </si>
  <si>
    <t>JADHAV RAJ RAMESH</t>
  </si>
  <si>
    <t>Ghodke shubham chandrashekhar</t>
  </si>
  <si>
    <t>2, 1</t>
  </si>
  <si>
    <t>Thorat Vaibhav Dhondiram</t>
  </si>
  <si>
    <t>Umavane Puja Malu</t>
  </si>
  <si>
    <t xml:space="preserve">Ketaki Dilip Patil </t>
  </si>
  <si>
    <t>Kulkarni Sayali Hemant</t>
  </si>
  <si>
    <t>Dhongade yash Rajendra</t>
  </si>
  <si>
    <t xml:space="preserve">Pawar Kapil Ramesh </t>
  </si>
  <si>
    <t>Lokare onkar mahadev</t>
  </si>
  <si>
    <t>Pote Akshay Genbhau</t>
  </si>
  <si>
    <t>Palkar Bhakti Chandrakant</t>
  </si>
  <si>
    <t>Jadhav Saurabh Sanjeev</t>
  </si>
  <si>
    <t xml:space="preserve">Pandya shubham ashish </t>
  </si>
  <si>
    <t>Khetale amey dipak</t>
  </si>
  <si>
    <t>Walimbe Vishal Joney</t>
  </si>
  <si>
    <t>Yadav DharmendraKumar Ramprasad</t>
  </si>
  <si>
    <t>Chaudhari Lalit Manik</t>
  </si>
  <si>
    <t xml:space="preserve">Kokil Pratibha Dhananjay </t>
  </si>
  <si>
    <t xml:space="preserve">Bharsat kanchan harishchandra </t>
  </si>
  <si>
    <t>Huchanavare Priya Saibanna</t>
  </si>
  <si>
    <t>Bhangale Shubham Anil</t>
  </si>
  <si>
    <t>Kadam Komal Laxman</t>
  </si>
  <si>
    <t xml:space="preserve">Patil Tushar Suresh </t>
  </si>
  <si>
    <t>Gaikwad Rohit Trimbak</t>
  </si>
  <si>
    <t>Tondlekar Shreyas anhijit</t>
  </si>
  <si>
    <t>Nikam Neha Sandip</t>
  </si>
  <si>
    <t>Rathod Snehal Ashok</t>
  </si>
  <si>
    <t>Burud Supriya sudam</t>
  </si>
  <si>
    <t>3, 2</t>
  </si>
  <si>
    <t xml:space="preserve">Channe monali mohan </t>
  </si>
  <si>
    <t>MHASKAR NAROTTAM LAXMAN</t>
  </si>
  <si>
    <t xml:space="preserve">Alim Aniket Bharat </t>
  </si>
  <si>
    <t>Sawant Omkar Mohan</t>
  </si>
  <si>
    <t>Arundiyar Pradeepkumar Palanivel~</t>
  </si>
  <si>
    <t>Kolekar prashant changdev</t>
  </si>
  <si>
    <t>Mahale Prajakta</t>
  </si>
  <si>
    <t>Kangane Shubham vilas</t>
  </si>
  <si>
    <t xml:space="preserve">Hambire Omkar Balaso </t>
  </si>
  <si>
    <t>khade siddhant santosh</t>
  </si>
  <si>
    <t>DAKI NIKHIL PANDURANG</t>
  </si>
  <si>
    <t>Bahiram Lailesh Vasant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</si>
  <si>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</si>
  <si>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</si>
  <si>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</si>
  <si>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</si>
  <si>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End Semester Faculty Feedback Report</t>
  </si>
  <si>
    <t>TE (A) Sem VI</t>
  </si>
  <si>
    <t>No. of Responses = 65</t>
  </si>
  <si>
    <t>Course</t>
  </si>
  <si>
    <t>Electrical Machines - IV</t>
  </si>
  <si>
    <t>Name: Mr. Atul Kale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</si>
  <si>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</si>
  <si>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</si>
  <si>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</si>
  <si>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</si>
  <si>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</si>
  <si>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</si>
  <si>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</si>
  <si>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</si>
  <si>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</si>
  <si>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</si>
  <si>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</si>
  <si>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</si>
  <si>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</si>
  <si>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</si>
  <si>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</si>
  <si>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 Protection and Switchgear Engineering </t>
  </si>
  <si>
    <t xml:space="preserve">Observation: </t>
  </si>
  <si>
    <t xml:space="preserve">Name: Ms. Sayali Thakur </t>
  </si>
  <si>
    <t>Remark:</t>
  </si>
  <si>
    <t>Course Teacher</t>
  </si>
  <si>
    <t xml:space="preserve">                                            Head of Department</t>
  </si>
  <si>
    <t>Principal</t>
  </si>
  <si>
    <t>Mr. Atul Kale</t>
  </si>
  <si>
    <t xml:space="preserve">                                            Dr. S. R. Deore </t>
  </si>
  <si>
    <t>Dr. D. G. Borse</t>
  </si>
  <si>
    <t xml:space="preserve">Ms. Sayali Thakur </t>
  </si>
  <si>
    <t xml:space="preserve">Microcontroller and its Applications </t>
  </si>
  <si>
    <t xml:space="preserve">Name: Ms. Akshata Tadkod  </t>
  </si>
  <si>
    <t xml:space="preserve">Ms. Akshata Tadkod </t>
  </si>
  <si>
    <t xml:space="preserve">Control System - II </t>
  </si>
  <si>
    <t xml:space="preserve">Name: Mrs. Pritika Patil  </t>
  </si>
  <si>
    <t xml:space="preserve">Mrs. Pritika Patil </t>
  </si>
  <si>
    <t>Signal Processing</t>
  </si>
  <si>
    <t xml:space="preserve">Name: Ms. Jayashree Mundkar </t>
  </si>
  <si>
    <t xml:space="preserve">Ms. Jayashree Mundkar </t>
  </si>
  <si>
    <t>Microgrid</t>
  </si>
  <si>
    <t xml:space="preserve">Name: Ms. S. R. Nandurkar   </t>
  </si>
  <si>
    <t xml:space="preserve">Ms. S. R. Nandurkar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</si>
</sst>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2" numFmtId="0" xfId="0" applyAlignment="1" applyFont="1">
      <alignment horizontal="center" readingOrder="0" shrinkToFit="0" vertical="bottom" wrapText="1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5" fillId="0" fontId="6" numFmtId="2" xfId="0" applyAlignment="1" applyBorder="1" applyFont="1" applyNumberFormat="1">
      <alignment horizontal="center" vertical="bottom"/>
    </xf>
    <xf borderId="6" fillId="0" fontId="6" numFmtId="2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Sayali Thakur (PSE)'!$C$10:$C$19</c:f>
            </c:strRef>
          </c:cat>
          <c:val>
            <c:numRef>
              <c:f>'Ms. Sayali Thakur (PSE)'!$E$10:$E$19</c:f>
            </c:numRef>
          </c:val>
        </c:ser>
        <c:axId val="1734545768"/>
        <c:axId val="207977830"/>
      </c:barChart>
      <c:catAx>
        <c:axId val="173454576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07977830"/>
      </c:catAx>
      <c:valAx>
        <c:axId val="20797783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734545768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Atul Kale (EM-IV)'!$C$10:$C$19</c:f>
            </c:strRef>
          </c:cat>
          <c:val>
            <c:numRef>
              <c:f>'Mr. Atul Kale (EM-IV)'!$E$10:$E$19</c:f>
            </c:numRef>
          </c:val>
        </c:ser>
        <c:axId val="33998283"/>
        <c:axId val="1326761905"/>
      </c:barChart>
      <c:catAx>
        <c:axId val="3399828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326761905"/>
      </c:catAx>
      <c:valAx>
        <c:axId val="1326761905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33998283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Jayashree Mundkar (SP)'!$C$10:$C$19</c:f>
            </c:strRef>
          </c:cat>
          <c:val>
            <c:numRef>
              <c:f>'Ms. Jayashree Mundkar (SP)'!$E$10:$E$19</c:f>
            </c:numRef>
          </c:val>
        </c:ser>
        <c:axId val="523602269"/>
        <c:axId val="848403386"/>
      </c:barChart>
      <c:catAx>
        <c:axId val="52360226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848403386"/>
      </c:catAx>
      <c:valAx>
        <c:axId val="84840338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23602269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Akshata Tadkod (MCA)'!$C$10:$C$19</c:f>
            </c:strRef>
          </c:cat>
          <c:val>
            <c:numRef>
              <c:f>'Ms. Akshata Tadkod (MCA)'!$E$10:$E$19</c:f>
            </c:numRef>
          </c:val>
        </c:ser>
        <c:axId val="1853808199"/>
        <c:axId val="1095585496"/>
      </c:barChart>
      <c:catAx>
        <c:axId val="185380819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095585496"/>
      </c:catAx>
      <c:valAx>
        <c:axId val="109558549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853808199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Pritika Patil (CS-I)'!$C$10:$C$19</c:f>
            </c:strRef>
          </c:cat>
          <c:val>
            <c:numRef>
              <c:f>'Mrs. Pritika Patil (CS-I)'!$E$10:$E$19</c:f>
            </c:numRef>
          </c:val>
        </c:ser>
        <c:axId val="2030512204"/>
        <c:axId val="1397539537"/>
      </c:barChart>
      <c:catAx>
        <c:axId val="203051220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397539537"/>
      </c:catAx>
      <c:valAx>
        <c:axId val="1397539537"/>
        <c:scaling>
          <c:orientation val="minMax"/>
          <c:max val="1.0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030512204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S. R. Nandurkar (MG)'!$C$10:$C$19</c:f>
            </c:strRef>
          </c:cat>
          <c:val>
            <c:numRef>
              <c:f>'Ms. S. R. Nandurkar (MG)'!$E$10:$E$19</c:f>
            </c:numRef>
          </c:val>
        </c:ser>
        <c:axId val="2034878873"/>
        <c:axId val="1825045909"/>
      </c:barChart>
      <c:catAx>
        <c:axId val="203487887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825045909"/>
      </c:catAx>
      <c:valAx>
        <c:axId val="1825045909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034878873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20</xdr:row>
      <xdr:rowOff>200025</xdr:rowOff>
    </xdr:from>
    <xdr:ext cx="6915150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43563.24643630787</v>
      </c>
      <c r="B2" s="2" t="s">
        <v>62</v>
      </c>
      <c r="C2" s="2">
        <v>2.0</v>
      </c>
      <c r="D2" s="2">
        <v>1.0</v>
      </c>
      <c r="E2" s="2">
        <v>2.0</v>
      </c>
      <c r="F2" s="2">
        <v>1.0</v>
      </c>
      <c r="G2" s="2">
        <v>1.0</v>
      </c>
      <c r="H2" s="2">
        <v>1.0</v>
      </c>
      <c r="I2" s="2">
        <v>2.0</v>
      </c>
      <c r="J2" s="2">
        <v>1.0</v>
      </c>
      <c r="K2" s="2">
        <v>2.0</v>
      </c>
      <c r="L2" s="2">
        <v>2.0</v>
      </c>
      <c r="M2" s="2">
        <v>1.0</v>
      </c>
      <c r="N2" s="2">
        <v>3.0</v>
      </c>
      <c r="O2" s="2">
        <v>2.0</v>
      </c>
      <c r="P2" s="2">
        <v>2.0</v>
      </c>
      <c r="Q2" s="2">
        <v>2.0</v>
      </c>
      <c r="R2" s="2">
        <v>2.0</v>
      </c>
      <c r="S2" s="2">
        <v>1.0</v>
      </c>
      <c r="T2" s="2">
        <v>2.0</v>
      </c>
      <c r="U2" s="2">
        <v>2.0</v>
      </c>
      <c r="V2" s="2">
        <v>2.0</v>
      </c>
      <c r="W2" s="2">
        <v>1.0</v>
      </c>
      <c r="X2" s="2">
        <v>1.0</v>
      </c>
      <c r="Y2" s="2">
        <v>1.0</v>
      </c>
      <c r="Z2" s="2">
        <v>2.0</v>
      </c>
      <c r="AA2" s="2">
        <v>2.0</v>
      </c>
      <c r="AB2" s="2">
        <v>1.0</v>
      </c>
      <c r="AC2" s="2">
        <v>1.0</v>
      </c>
      <c r="AD2" s="2">
        <v>1.0</v>
      </c>
      <c r="AE2" s="2">
        <v>1.0</v>
      </c>
      <c r="AF2" s="2">
        <v>1.0</v>
      </c>
      <c r="AG2" s="2">
        <v>3.0</v>
      </c>
      <c r="AH2" s="2">
        <v>2.0</v>
      </c>
      <c r="AI2" s="2">
        <v>1.0</v>
      </c>
      <c r="AJ2" s="2">
        <v>1.0</v>
      </c>
      <c r="AK2" s="2">
        <v>1.0</v>
      </c>
      <c r="AL2" s="2">
        <v>1.0</v>
      </c>
      <c r="AM2" s="2">
        <v>1.0</v>
      </c>
      <c r="AN2" s="2">
        <v>1.0</v>
      </c>
      <c r="AO2" s="2">
        <v>1.0</v>
      </c>
      <c r="AP2" s="2">
        <v>1.0</v>
      </c>
      <c r="AQ2" s="2">
        <v>1.0</v>
      </c>
      <c r="AR2" s="2">
        <v>1.0</v>
      </c>
      <c r="AS2" s="2">
        <v>1.0</v>
      </c>
      <c r="AT2" s="2">
        <v>1.0</v>
      </c>
      <c r="AU2" s="2">
        <v>3.0</v>
      </c>
      <c r="AV2" s="2">
        <v>1.0</v>
      </c>
      <c r="AW2" s="2">
        <v>1.0</v>
      </c>
      <c r="AX2" s="2">
        <v>1.0</v>
      </c>
      <c r="AY2" s="2">
        <v>3.0</v>
      </c>
      <c r="AZ2" s="2">
        <v>2.0</v>
      </c>
      <c r="BA2" s="2">
        <v>1.0</v>
      </c>
      <c r="BB2" s="2">
        <v>1.0</v>
      </c>
      <c r="BC2" s="2">
        <v>2.0</v>
      </c>
      <c r="BD2" s="2">
        <v>1.0</v>
      </c>
      <c r="BE2" s="2">
        <v>1.0</v>
      </c>
      <c r="BF2" s="2">
        <v>2.0</v>
      </c>
      <c r="BG2" s="2">
        <v>1.0</v>
      </c>
      <c r="BH2" s="2">
        <v>1.0</v>
      </c>
      <c r="BI2" s="2">
        <v>1.0</v>
      </c>
      <c r="BJ2" s="2">
        <v>3.0</v>
      </c>
    </row>
    <row r="3">
      <c r="A3" s="1">
        <v>43563.24650201389</v>
      </c>
      <c r="B3" s="2" t="s">
        <v>63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43563.248911331015</v>
      </c>
      <c r="B4" s="2" t="s">
        <v>64</v>
      </c>
      <c r="C4" s="2">
        <v>3.0</v>
      </c>
      <c r="D4" s="2">
        <v>3.0</v>
      </c>
      <c r="E4" s="2">
        <v>3.0</v>
      </c>
      <c r="F4" s="2">
        <v>3.0</v>
      </c>
      <c r="G4" s="2">
        <v>2.0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3.0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  <c r="BA4" s="2">
        <v>3.0</v>
      </c>
      <c r="BB4" s="2">
        <v>3.0</v>
      </c>
      <c r="BC4" s="2">
        <v>3.0</v>
      </c>
      <c r="BD4" s="2">
        <v>3.0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43563.254701134254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3.0</v>
      </c>
    </row>
    <row r="6">
      <c r="A6" s="1">
        <v>43563.255127916666</v>
      </c>
      <c r="B6" s="2" t="s">
        <v>66</v>
      </c>
      <c r="C6" s="2">
        <v>2.0</v>
      </c>
      <c r="D6" s="2">
        <v>2.0</v>
      </c>
      <c r="E6" s="2">
        <v>3.0</v>
      </c>
      <c r="F6" s="2">
        <v>2.0</v>
      </c>
      <c r="G6" s="2">
        <v>2.0</v>
      </c>
      <c r="H6" s="2">
        <v>2.0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2.0</v>
      </c>
      <c r="P6" s="2">
        <v>2.0</v>
      </c>
      <c r="Q6" s="2">
        <v>2.0</v>
      </c>
      <c r="R6" s="2">
        <v>2.0</v>
      </c>
      <c r="S6" s="2">
        <v>2.0</v>
      </c>
      <c r="T6" s="2">
        <v>3.0</v>
      </c>
      <c r="U6" s="2">
        <v>2.0</v>
      </c>
      <c r="V6" s="2">
        <v>2.0</v>
      </c>
      <c r="W6" s="2">
        <v>2.0</v>
      </c>
      <c r="X6" s="2">
        <v>2.0</v>
      </c>
      <c r="Y6" s="2">
        <v>2.0</v>
      </c>
      <c r="Z6" s="2">
        <v>2.0</v>
      </c>
      <c r="AA6" s="2">
        <v>2.0</v>
      </c>
      <c r="AB6" s="2">
        <v>2.0</v>
      </c>
      <c r="AC6" s="2">
        <v>2.0</v>
      </c>
      <c r="AD6" s="2">
        <v>2.0</v>
      </c>
      <c r="AE6" s="2">
        <v>2.0</v>
      </c>
      <c r="AF6" s="2">
        <v>2.0</v>
      </c>
      <c r="AG6" s="2">
        <v>2.0</v>
      </c>
      <c r="AH6" s="2">
        <v>2.0</v>
      </c>
      <c r="AI6" s="2">
        <v>2.0</v>
      </c>
      <c r="AJ6" s="2">
        <v>2.0</v>
      </c>
      <c r="AK6" s="2">
        <v>2.0</v>
      </c>
      <c r="AL6" s="2">
        <v>2.0</v>
      </c>
      <c r="AM6" s="2">
        <v>2.0</v>
      </c>
      <c r="AN6" s="2">
        <v>2.0</v>
      </c>
      <c r="AO6" s="2">
        <v>2.0</v>
      </c>
      <c r="AP6" s="2">
        <v>2.0</v>
      </c>
      <c r="AQ6" s="2">
        <v>2.0</v>
      </c>
      <c r="AR6" s="2">
        <v>2.0</v>
      </c>
      <c r="AS6" s="2">
        <v>2.0</v>
      </c>
      <c r="AT6" s="2">
        <v>2.0</v>
      </c>
      <c r="AU6" s="2">
        <v>2.0</v>
      </c>
      <c r="AV6" s="2">
        <v>2.0</v>
      </c>
      <c r="AW6" s="2">
        <v>2.0</v>
      </c>
      <c r="AX6" s="2">
        <v>2.0</v>
      </c>
      <c r="AY6" s="2">
        <v>3.0</v>
      </c>
      <c r="AZ6" s="2">
        <v>2.0</v>
      </c>
      <c r="BA6" s="2">
        <v>2.0</v>
      </c>
      <c r="BB6" s="2">
        <v>3.0</v>
      </c>
      <c r="BC6" s="2">
        <v>2.0</v>
      </c>
      <c r="BD6" s="2">
        <v>3.0</v>
      </c>
      <c r="BE6" s="2">
        <v>2.0</v>
      </c>
      <c r="BF6" s="2">
        <v>2.0</v>
      </c>
      <c r="BG6" s="2">
        <v>2.0</v>
      </c>
      <c r="BH6" s="2">
        <v>2.0</v>
      </c>
      <c r="BI6" s="2">
        <v>2.0</v>
      </c>
      <c r="BJ6" s="2">
        <v>2.0</v>
      </c>
    </row>
    <row r="7">
      <c r="A7" s="1">
        <v>43563.2572881713</v>
      </c>
      <c r="B7" s="2" t="s">
        <v>67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43563.2574815625</v>
      </c>
      <c r="B8" s="2" t="s">
        <v>68</v>
      </c>
      <c r="C8" s="2">
        <v>3.0</v>
      </c>
      <c r="D8" s="2">
        <v>2.0</v>
      </c>
      <c r="E8" s="2">
        <v>1.0</v>
      </c>
      <c r="F8" s="2">
        <v>2.0</v>
      </c>
      <c r="G8" s="2">
        <v>2.0</v>
      </c>
      <c r="H8" s="2">
        <v>1.0</v>
      </c>
      <c r="I8" s="2">
        <v>3.0</v>
      </c>
      <c r="J8" s="2">
        <v>2.0</v>
      </c>
      <c r="K8" s="2">
        <v>3.0</v>
      </c>
      <c r="L8" s="2">
        <v>2.0</v>
      </c>
      <c r="M8" s="2">
        <v>3.0</v>
      </c>
      <c r="N8" s="2">
        <v>3.0</v>
      </c>
      <c r="O8" s="2">
        <v>2.0</v>
      </c>
      <c r="P8" s="2">
        <v>2.0</v>
      </c>
      <c r="Q8" s="2">
        <v>2.0</v>
      </c>
      <c r="R8" s="2">
        <v>2.0</v>
      </c>
      <c r="S8" s="2">
        <v>2.0</v>
      </c>
      <c r="T8" s="2">
        <v>3.0</v>
      </c>
      <c r="U8" s="2">
        <v>2.0</v>
      </c>
      <c r="V8" s="2">
        <v>2.0</v>
      </c>
      <c r="W8" s="2">
        <v>2.0</v>
      </c>
      <c r="X8" s="2">
        <v>2.0</v>
      </c>
      <c r="Y8" s="2">
        <v>2.0</v>
      </c>
      <c r="Z8" s="2">
        <v>2.0</v>
      </c>
      <c r="AA8" s="2">
        <v>2.0</v>
      </c>
      <c r="AB8" s="2">
        <v>2.0</v>
      </c>
      <c r="AC8" s="2">
        <v>1.0</v>
      </c>
      <c r="AD8" s="2">
        <v>2.0</v>
      </c>
      <c r="AE8" s="2">
        <v>2.0</v>
      </c>
      <c r="AF8" s="2">
        <v>2.0</v>
      </c>
      <c r="AG8" s="2">
        <v>2.0</v>
      </c>
      <c r="AH8" s="2">
        <v>2.0</v>
      </c>
      <c r="AI8" s="2">
        <v>2.0</v>
      </c>
      <c r="AJ8" s="2">
        <v>2.0</v>
      </c>
      <c r="AK8" s="2">
        <v>2.0</v>
      </c>
      <c r="AL8" s="2">
        <v>2.0</v>
      </c>
      <c r="AM8" s="2">
        <v>2.0</v>
      </c>
      <c r="AN8" s="2">
        <v>1.0</v>
      </c>
      <c r="AO8" s="2">
        <v>2.0</v>
      </c>
      <c r="AP8" s="2">
        <v>2.0</v>
      </c>
      <c r="AQ8" s="2">
        <v>2.0</v>
      </c>
      <c r="AR8" s="2">
        <v>2.0</v>
      </c>
      <c r="AS8" s="2">
        <v>2.0</v>
      </c>
      <c r="AT8" s="2">
        <v>2.0</v>
      </c>
      <c r="AU8" s="2">
        <v>2.0</v>
      </c>
      <c r="AV8" s="2">
        <v>2.0</v>
      </c>
      <c r="AW8" s="2">
        <v>2.0</v>
      </c>
      <c r="AX8" s="2">
        <v>2.0</v>
      </c>
      <c r="AY8" s="2">
        <v>3.0</v>
      </c>
      <c r="AZ8" s="2">
        <v>2.0</v>
      </c>
      <c r="BA8" s="2">
        <v>2.0</v>
      </c>
      <c r="BB8" s="2">
        <v>2.0</v>
      </c>
      <c r="BC8" s="2">
        <v>3.0</v>
      </c>
      <c r="BD8" s="2">
        <v>3.0</v>
      </c>
      <c r="BE8" s="2">
        <v>2.0</v>
      </c>
      <c r="BF8" s="2">
        <v>2.0</v>
      </c>
      <c r="BG8" s="2">
        <v>2.0</v>
      </c>
      <c r="BH8" s="2">
        <v>2.0</v>
      </c>
      <c r="BI8" s="2">
        <v>2.0</v>
      </c>
      <c r="BJ8" s="2">
        <v>2.0</v>
      </c>
    </row>
    <row r="9">
      <c r="A9" s="1">
        <v>43563.25935447917</v>
      </c>
      <c r="B9" s="2" t="s">
        <v>69</v>
      </c>
      <c r="C9" s="2">
        <v>3.0</v>
      </c>
      <c r="D9" s="2">
        <v>3.0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3.0</v>
      </c>
      <c r="S9" s="2">
        <v>3.0</v>
      </c>
      <c r="T9" s="2">
        <v>3.0</v>
      </c>
      <c r="U9" s="2">
        <v>3.0</v>
      </c>
      <c r="V9" s="2">
        <v>3.0</v>
      </c>
      <c r="W9" s="2">
        <v>3.0</v>
      </c>
      <c r="X9" s="2">
        <v>3.0</v>
      </c>
      <c r="Y9" s="2">
        <v>3.0</v>
      </c>
      <c r="Z9" s="2">
        <v>3.0</v>
      </c>
      <c r="AA9" s="2">
        <v>3.0</v>
      </c>
      <c r="AB9" s="2">
        <v>3.0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3.0</v>
      </c>
      <c r="BF9" s="2">
        <v>3.0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43563.26286446759</v>
      </c>
      <c r="B10" s="2" t="s">
        <v>70</v>
      </c>
      <c r="C10" s="2">
        <v>3.0</v>
      </c>
      <c r="D10" s="2">
        <v>3.0</v>
      </c>
      <c r="E10" s="2">
        <v>3.0</v>
      </c>
      <c r="F10" s="2">
        <v>3.0</v>
      </c>
      <c r="G10" s="2">
        <v>3.0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3.0</v>
      </c>
      <c r="U10" s="2">
        <v>3.0</v>
      </c>
      <c r="V10" s="2">
        <v>3.0</v>
      </c>
      <c r="W10" s="2">
        <v>3.0</v>
      </c>
      <c r="X10" s="2">
        <v>3.0</v>
      </c>
      <c r="Y10" s="2">
        <v>3.0</v>
      </c>
      <c r="Z10" s="2">
        <v>3.0</v>
      </c>
      <c r="AA10" s="2">
        <v>3.0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3.0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3.0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  <c r="AZ10" s="2">
        <v>3.0</v>
      </c>
      <c r="BA10" s="2">
        <v>3.0</v>
      </c>
      <c r="BB10" s="2">
        <v>3.0</v>
      </c>
      <c r="BC10" s="2">
        <v>3.0</v>
      </c>
      <c r="BD10" s="2">
        <v>3.0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</row>
    <row r="11">
      <c r="A11" s="1">
        <v>43563.263354270835</v>
      </c>
      <c r="B11" s="2" t="s">
        <v>71</v>
      </c>
      <c r="C11" s="2">
        <v>3.0</v>
      </c>
      <c r="D11" s="2">
        <v>3.0</v>
      </c>
      <c r="E11" s="2">
        <v>3.0</v>
      </c>
      <c r="F11" s="2">
        <v>2.0</v>
      </c>
      <c r="G11" s="2">
        <v>2.0</v>
      </c>
      <c r="H11" s="2">
        <v>2.0</v>
      </c>
      <c r="I11" s="2">
        <v>3.0</v>
      </c>
      <c r="J11" s="2">
        <v>3.0</v>
      </c>
      <c r="K11" s="2">
        <v>3.0</v>
      </c>
      <c r="L11" s="2">
        <v>2.0</v>
      </c>
      <c r="M11" s="2">
        <v>2.0</v>
      </c>
      <c r="N11" s="2">
        <v>2.0</v>
      </c>
      <c r="O11" s="2">
        <v>3.0</v>
      </c>
      <c r="P11" s="2">
        <v>3.0</v>
      </c>
      <c r="Q11" s="2">
        <v>3.0</v>
      </c>
      <c r="R11" s="2">
        <v>2.0</v>
      </c>
      <c r="S11" s="2">
        <v>2.0</v>
      </c>
      <c r="T11" s="2">
        <v>2.0</v>
      </c>
      <c r="U11" s="2">
        <v>3.0</v>
      </c>
      <c r="V11" s="2">
        <v>3.0</v>
      </c>
      <c r="W11" s="2">
        <v>3.0</v>
      </c>
      <c r="X11" s="2">
        <v>2.0</v>
      </c>
      <c r="Y11" s="2">
        <v>2.0</v>
      </c>
      <c r="Z11" s="2">
        <v>2.0</v>
      </c>
      <c r="AA11" s="2">
        <v>3.0</v>
      </c>
      <c r="AB11" s="2">
        <v>3.0</v>
      </c>
      <c r="AC11" s="2">
        <v>3.0</v>
      </c>
      <c r="AD11" s="2">
        <v>2.0</v>
      </c>
      <c r="AE11" s="2">
        <v>2.0</v>
      </c>
      <c r="AF11" s="2">
        <v>2.0</v>
      </c>
      <c r="AG11" s="2">
        <v>3.0</v>
      </c>
      <c r="AH11" s="2">
        <v>3.0</v>
      </c>
      <c r="AI11" s="2">
        <v>3.0</v>
      </c>
      <c r="AJ11" s="2">
        <v>2.0</v>
      </c>
      <c r="AK11" s="2">
        <v>2.0</v>
      </c>
      <c r="AL11" s="2">
        <v>2.0</v>
      </c>
      <c r="AM11" s="2">
        <v>3.0</v>
      </c>
      <c r="AN11" s="2">
        <v>3.0</v>
      </c>
      <c r="AO11" s="2">
        <v>3.0</v>
      </c>
      <c r="AP11" s="2">
        <v>2.0</v>
      </c>
      <c r="AQ11" s="2">
        <v>2.0</v>
      </c>
      <c r="AR11" s="2">
        <v>2.0</v>
      </c>
      <c r="AS11" s="2">
        <v>3.0</v>
      </c>
      <c r="AT11" s="2">
        <v>3.0</v>
      </c>
      <c r="AU11" s="2">
        <v>3.0</v>
      </c>
      <c r="AV11" s="2">
        <v>2.0</v>
      </c>
      <c r="AW11" s="2">
        <v>2.0</v>
      </c>
      <c r="AX11" s="2">
        <v>2.0</v>
      </c>
      <c r="AY11" s="2">
        <v>3.0</v>
      </c>
      <c r="AZ11" s="2">
        <v>3.0</v>
      </c>
      <c r="BA11" s="2">
        <v>3.0</v>
      </c>
      <c r="BB11" s="2">
        <v>2.0</v>
      </c>
      <c r="BC11" s="2">
        <v>2.0</v>
      </c>
      <c r="BD11" s="2">
        <v>2.0</v>
      </c>
      <c r="BE11" s="2">
        <v>3.0</v>
      </c>
      <c r="BF11" s="2">
        <v>3.0</v>
      </c>
      <c r="BG11" s="2">
        <v>3.0</v>
      </c>
      <c r="BH11" s="2">
        <v>2.0</v>
      </c>
      <c r="BI11" s="2">
        <v>2.0</v>
      </c>
      <c r="BJ11" s="2">
        <v>2.0</v>
      </c>
    </row>
    <row r="12">
      <c r="A12" s="1">
        <v>43563.316886064815</v>
      </c>
      <c r="B12" s="2" t="s">
        <v>72</v>
      </c>
      <c r="C12" s="2">
        <v>2.0</v>
      </c>
      <c r="D12" s="2">
        <v>2.0</v>
      </c>
      <c r="E12" s="2">
        <v>3.0</v>
      </c>
      <c r="F12" s="2">
        <v>3.0</v>
      </c>
      <c r="G12" s="2">
        <v>2.0</v>
      </c>
      <c r="H12" s="2">
        <v>3.0</v>
      </c>
      <c r="I12" s="2">
        <v>3.0</v>
      </c>
      <c r="J12" s="2">
        <v>2.0</v>
      </c>
      <c r="K12" s="2">
        <v>2.0</v>
      </c>
      <c r="L12" s="2">
        <v>2.0</v>
      </c>
      <c r="M12" s="2">
        <v>2.0</v>
      </c>
      <c r="N12" s="2">
        <v>2.0</v>
      </c>
      <c r="O12" s="2">
        <v>2.0</v>
      </c>
      <c r="P12" s="2">
        <v>2.0</v>
      </c>
      <c r="Q12" s="2">
        <v>2.0</v>
      </c>
      <c r="R12" s="2">
        <v>2.0</v>
      </c>
      <c r="S12" s="2">
        <v>2.0</v>
      </c>
      <c r="T12" s="2">
        <v>3.0</v>
      </c>
      <c r="U12" s="2">
        <v>3.0</v>
      </c>
      <c r="V12" s="2">
        <v>3.0</v>
      </c>
      <c r="W12" s="2">
        <v>3.0</v>
      </c>
      <c r="X12" s="2">
        <v>2.0</v>
      </c>
      <c r="Y12" s="2">
        <v>2.0</v>
      </c>
      <c r="Z12" s="2">
        <v>3.0</v>
      </c>
      <c r="AA12" s="2">
        <v>3.0</v>
      </c>
      <c r="AB12" s="2">
        <v>2.0</v>
      </c>
      <c r="AC12" s="2">
        <v>3.0</v>
      </c>
      <c r="AD12" s="2">
        <v>3.0</v>
      </c>
      <c r="AE12" s="2">
        <v>2.0</v>
      </c>
      <c r="AF12" s="2">
        <v>2.0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2.0</v>
      </c>
      <c r="AX12" s="2">
        <v>3.0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3.0</v>
      </c>
      <c r="BE12" s="2">
        <v>3.0</v>
      </c>
      <c r="BF12" s="2">
        <v>3.0</v>
      </c>
      <c r="BG12" s="2">
        <v>3.0</v>
      </c>
      <c r="BH12" s="2">
        <v>3.0</v>
      </c>
      <c r="BI12" s="2">
        <v>3.0</v>
      </c>
      <c r="BJ12" s="2">
        <v>3.0</v>
      </c>
    </row>
    <row r="13">
      <c r="A13" s="1">
        <v>43563.32410533565</v>
      </c>
      <c r="B13" s="2" t="s">
        <v>73</v>
      </c>
      <c r="C13" s="2">
        <v>3.0</v>
      </c>
      <c r="D13" s="2">
        <v>3.0</v>
      </c>
      <c r="E13" s="2">
        <v>3.0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3.0</v>
      </c>
      <c r="S13" s="2">
        <v>3.0</v>
      </c>
      <c r="T13" s="2">
        <v>3.0</v>
      </c>
      <c r="U13" s="2">
        <v>3.0</v>
      </c>
      <c r="V13" s="2">
        <v>3.0</v>
      </c>
      <c r="W13" s="2">
        <v>3.0</v>
      </c>
      <c r="X13" s="2">
        <v>3.0</v>
      </c>
      <c r="Y13" s="2">
        <v>3.0</v>
      </c>
      <c r="Z13" s="2">
        <v>3.0</v>
      </c>
      <c r="AA13" s="2">
        <v>3.0</v>
      </c>
      <c r="AB13" s="2">
        <v>3.0</v>
      </c>
      <c r="AC13" s="2">
        <v>3.0</v>
      </c>
      <c r="AD13" s="2">
        <v>3.0</v>
      </c>
      <c r="AE13" s="2">
        <v>3.0</v>
      </c>
      <c r="AF13" s="2">
        <v>3.0</v>
      </c>
      <c r="AG13" s="2">
        <v>3.0</v>
      </c>
      <c r="AH13" s="2">
        <v>3.0</v>
      </c>
      <c r="AI13" s="2">
        <v>3.0</v>
      </c>
      <c r="AJ13" s="2">
        <v>3.0</v>
      </c>
      <c r="AK13" s="2">
        <v>3.0</v>
      </c>
      <c r="AL13" s="2">
        <v>3.0</v>
      </c>
      <c r="AM13" s="2">
        <v>3.0</v>
      </c>
      <c r="AN13" s="2">
        <v>3.0</v>
      </c>
      <c r="AO13" s="2">
        <v>3.0</v>
      </c>
      <c r="AP13" s="2">
        <v>3.0</v>
      </c>
      <c r="AQ13" s="2">
        <v>3.0</v>
      </c>
      <c r="AR13" s="2">
        <v>3.0</v>
      </c>
      <c r="AS13" s="2">
        <v>3.0</v>
      </c>
      <c r="AT13" s="2">
        <v>3.0</v>
      </c>
      <c r="AU13" s="2">
        <v>3.0</v>
      </c>
      <c r="AV13" s="2">
        <v>3.0</v>
      </c>
      <c r="AW13" s="2">
        <v>3.0</v>
      </c>
      <c r="AX13" s="2">
        <v>3.0</v>
      </c>
      <c r="AY13" s="2">
        <v>3.0</v>
      </c>
      <c r="AZ13" s="2">
        <v>3.0</v>
      </c>
      <c r="BA13" s="2">
        <v>3.0</v>
      </c>
      <c r="BB13" s="2">
        <v>3.0</v>
      </c>
      <c r="BC13" s="2">
        <v>3.0</v>
      </c>
      <c r="BD13" s="2">
        <v>3.0</v>
      </c>
      <c r="BE13" s="2">
        <v>3.0</v>
      </c>
      <c r="BF13" s="2">
        <v>3.0</v>
      </c>
      <c r="BG13" s="2">
        <v>3.0</v>
      </c>
      <c r="BH13" s="2">
        <v>3.0</v>
      </c>
      <c r="BI13" s="2">
        <v>3.0</v>
      </c>
      <c r="BJ13" s="2">
        <v>3.0</v>
      </c>
    </row>
    <row r="14">
      <c r="A14" s="1">
        <v>43563.325912141205</v>
      </c>
      <c r="B14" s="2" t="s">
        <v>74</v>
      </c>
      <c r="C14" s="2">
        <v>3.0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2">
        <v>3.0</v>
      </c>
      <c r="AP14" s="2">
        <v>3.0</v>
      </c>
      <c r="AQ14" s="2">
        <v>3.0</v>
      </c>
      <c r="AR14" s="2">
        <v>3.0</v>
      </c>
      <c r="AS14" s="2">
        <v>3.0</v>
      </c>
      <c r="AT14" s="2">
        <v>3.0</v>
      </c>
      <c r="AU14" s="2">
        <v>3.0</v>
      </c>
      <c r="AV14" s="2">
        <v>3.0</v>
      </c>
      <c r="AW14" s="2">
        <v>3.0</v>
      </c>
      <c r="AX14" s="2">
        <v>3.0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3.0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3.0</v>
      </c>
    </row>
    <row r="15">
      <c r="A15" s="1">
        <v>43563.328196319446</v>
      </c>
      <c r="B15" s="2" t="s">
        <v>75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43563.33037523148</v>
      </c>
      <c r="B16" s="2" t="s">
        <v>76</v>
      </c>
      <c r="C16" s="2">
        <v>3.0</v>
      </c>
      <c r="D16" s="2">
        <v>3.0</v>
      </c>
      <c r="E16" s="2">
        <v>3.0</v>
      </c>
      <c r="F16" s="2">
        <v>3.0</v>
      </c>
      <c r="G16" s="2">
        <v>3.0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2.0</v>
      </c>
      <c r="Q16" s="2">
        <v>3.0</v>
      </c>
      <c r="R16" s="2">
        <v>3.0</v>
      </c>
      <c r="S16" s="2">
        <v>2.0</v>
      </c>
      <c r="T16" s="2">
        <v>3.0</v>
      </c>
      <c r="U16" s="2">
        <v>3.0</v>
      </c>
      <c r="V16" s="2">
        <v>3.0</v>
      </c>
      <c r="W16" s="2">
        <v>3.0</v>
      </c>
      <c r="X16" s="2">
        <v>3.0</v>
      </c>
      <c r="Y16" s="2">
        <v>3.0</v>
      </c>
      <c r="Z16" s="2">
        <v>3.0</v>
      </c>
      <c r="AA16" s="2">
        <v>3.0</v>
      </c>
      <c r="AB16" s="2">
        <v>3.0</v>
      </c>
      <c r="AC16" s="2">
        <v>3.0</v>
      </c>
      <c r="AD16" s="2">
        <v>3.0</v>
      </c>
      <c r="AE16" s="2">
        <v>3.0</v>
      </c>
      <c r="AF16" s="2">
        <v>3.0</v>
      </c>
      <c r="AG16" s="2">
        <v>2.0</v>
      </c>
      <c r="AH16" s="2">
        <v>3.0</v>
      </c>
      <c r="AI16" s="2">
        <v>3.0</v>
      </c>
      <c r="AJ16" s="2">
        <v>3.0</v>
      </c>
      <c r="AK16" s="2">
        <v>3.0</v>
      </c>
      <c r="AL16" s="2">
        <v>2.0</v>
      </c>
      <c r="AM16" s="2">
        <v>3.0</v>
      </c>
      <c r="AN16" s="2">
        <v>3.0</v>
      </c>
      <c r="AO16" s="2">
        <v>3.0</v>
      </c>
      <c r="AP16" s="2">
        <v>3.0</v>
      </c>
      <c r="AQ16" s="2">
        <v>3.0</v>
      </c>
      <c r="AR16" s="2">
        <v>3.0</v>
      </c>
      <c r="AS16" s="2">
        <v>3.0</v>
      </c>
      <c r="AT16" s="2">
        <v>3.0</v>
      </c>
      <c r="AU16" s="2">
        <v>3.0</v>
      </c>
      <c r="AV16" s="2">
        <v>3.0</v>
      </c>
      <c r="AW16" s="2">
        <v>3.0</v>
      </c>
      <c r="AX16" s="2">
        <v>3.0</v>
      </c>
      <c r="AY16" s="2">
        <v>3.0</v>
      </c>
      <c r="AZ16" s="2">
        <v>3.0</v>
      </c>
      <c r="BA16" s="2">
        <v>3.0</v>
      </c>
      <c r="BB16" s="2">
        <v>2.0</v>
      </c>
      <c r="BC16" s="2">
        <v>3.0</v>
      </c>
      <c r="BD16" s="2">
        <v>3.0</v>
      </c>
      <c r="BE16" s="2">
        <v>3.0</v>
      </c>
      <c r="BF16" s="2">
        <v>3.0</v>
      </c>
      <c r="BG16" s="2">
        <v>3.0</v>
      </c>
      <c r="BH16" s="2">
        <v>3.0</v>
      </c>
      <c r="BI16" s="2">
        <v>3.0</v>
      </c>
      <c r="BJ16" s="2">
        <v>3.0</v>
      </c>
    </row>
    <row r="17">
      <c r="A17" s="1">
        <v>43563.33346113426</v>
      </c>
      <c r="B17" s="2" t="s">
        <v>77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</row>
    <row r="18">
      <c r="A18" s="1">
        <v>43563.33548807871</v>
      </c>
      <c r="B18" s="2" t="s">
        <v>78</v>
      </c>
      <c r="C18" s="2">
        <v>3.0</v>
      </c>
      <c r="D18" s="2">
        <v>2.0</v>
      </c>
      <c r="E18" s="2">
        <v>3.0</v>
      </c>
      <c r="F18" s="2">
        <v>2.0</v>
      </c>
      <c r="G18" s="2">
        <v>2.0</v>
      </c>
      <c r="H18" s="2">
        <v>3.0</v>
      </c>
      <c r="I18" s="2">
        <v>3.0</v>
      </c>
      <c r="J18" s="2">
        <v>2.0</v>
      </c>
      <c r="K18" s="2">
        <v>3.0</v>
      </c>
      <c r="L18" s="2">
        <v>3.0</v>
      </c>
      <c r="M18" s="2">
        <v>3.0</v>
      </c>
      <c r="N18" s="2">
        <v>3.0</v>
      </c>
      <c r="O18" s="2">
        <v>2.0</v>
      </c>
      <c r="P18" s="2">
        <v>1.0</v>
      </c>
      <c r="Q18" s="2">
        <v>2.0</v>
      </c>
      <c r="R18" s="2">
        <v>2.0</v>
      </c>
      <c r="S18" s="2">
        <v>1.0</v>
      </c>
      <c r="T18" s="2">
        <v>3.0</v>
      </c>
      <c r="U18" s="2">
        <v>3.0</v>
      </c>
      <c r="V18" s="2">
        <v>2.0</v>
      </c>
      <c r="W18" s="2">
        <v>2.0</v>
      </c>
      <c r="X18" s="2">
        <v>2.0</v>
      </c>
      <c r="Y18" s="2">
        <v>2.0</v>
      </c>
      <c r="Z18" s="2">
        <v>3.0</v>
      </c>
      <c r="AA18" s="2">
        <v>2.0</v>
      </c>
      <c r="AB18" s="2">
        <v>2.0</v>
      </c>
      <c r="AC18" s="2">
        <v>2.0</v>
      </c>
      <c r="AD18" s="2">
        <v>2.0</v>
      </c>
      <c r="AE18" s="2">
        <v>2.0</v>
      </c>
      <c r="AF18" s="2">
        <v>2.0</v>
      </c>
      <c r="AG18" s="2">
        <v>2.0</v>
      </c>
      <c r="AH18" s="2">
        <v>2.0</v>
      </c>
      <c r="AI18" s="2">
        <v>2.0</v>
      </c>
      <c r="AJ18" s="2">
        <v>2.0</v>
      </c>
      <c r="AK18" s="2">
        <v>2.0</v>
      </c>
      <c r="AL18" s="2">
        <v>2.0</v>
      </c>
      <c r="AM18" s="2">
        <v>2.0</v>
      </c>
      <c r="AN18" s="2">
        <v>2.0</v>
      </c>
      <c r="AO18" s="2">
        <v>2.0</v>
      </c>
      <c r="AP18" s="2">
        <v>2.0</v>
      </c>
      <c r="AQ18" s="2">
        <v>2.0</v>
      </c>
      <c r="AR18" s="2">
        <v>2.0</v>
      </c>
      <c r="AS18" s="2">
        <v>2.0</v>
      </c>
      <c r="AT18" s="2">
        <v>2.0</v>
      </c>
      <c r="AU18" s="2">
        <v>2.0</v>
      </c>
      <c r="AV18" s="2">
        <v>2.0</v>
      </c>
      <c r="AW18" s="2">
        <v>2.0</v>
      </c>
      <c r="AX18" s="2">
        <v>2.0</v>
      </c>
      <c r="AY18" s="2">
        <v>3.0</v>
      </c>
      <c r="AZ18" s="2">
        <v>1.0</v>
      </c>
      <c r="BA18" s="2">
        <v>2.0</v>
      </c>
      <c r="BB18" s="2">
        <v>2.0</v>
      </c>
      <c r="BC18" s="2">
        <v>2.0</v>
      </c>
      <c r="BD18" s="2">
        <v>2.0</v>
      </c>
      <c r="BE18" s="2">
        <v>2.0</v>
      </c>
      <c r="BF18" s="2">
        <v>2.0</v>
      </c>
      <c r="BG18" s="2">
        <v>2.0</v>
      </c>
      <c r="BH18" s="2">
        <v>2.0</v>
      </c>
      <c r="BI18" s="2">
        <v>2.0</v>
      </c>
      <c r="BJ18" s="2">
        <v>2.0</v>
      </c>
    </row>
    <row r="19">
      <c r="A19" s="1">
        <v>43563.33601407407</v>
      </c>
      <c r="B19" s="2" t="s">
        <v>79</v>
      </c>
      <c r="C19" s="2">
        <v>3.0</v>
      </c>
      <c r="D19" s="2">
        <v>2.0</v>
      </c>
      <c r="E19" s="2">
        <v>3.0</v>
      </c>
      <c r="F19" s="2">
        <v>3.0</v>
      </c>
      <c r="G19" s="2">
        <v>1.0</v>
      </c>
      <c r="H19" s="2">
        <v>2.0</v>
      </c>
      <c r="I19" s="2">
        <v>3.0</v>
      </c>
      <c r="J19" s="2">
        <v>1.0</v>
      </c>
      <c r="K19" s="2">
        <v>3.0</v>
      </c>
      <c r="L19" s="2">
        <v>3.0</v>
      </c>
      <c r="M19" s="2">
        <v>2.0</v>
      </c>
      <c r="N19" s="2">
        <v>3.0</v>
      </c>
      <c r="O19" s="2">
        <v>3.0</v>
      </c>
      <c r="P19" s="2">
        <v>1.0</v>
      </c>
      <c r="Q19" s="2">
        <v>3.0</v>
      </c>
      <c r="R19" s="2">
        <v>2.0</v>
      </c>
      <c r="S19" s="2">
        <v>2.0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1.0</v>
      </c>
      <c r="Z19" s="2">
        <v>3.0</v>
      </c>
      <c r="AA19" s="2">
        <v>3.0</v>
      </c>
      <c r="AB19" s="2">
        <v>2.0</v>
      </c>
      <c r="AC19" s="2">
        <v>3.0</v>
      </c>
      <c r="AD19" s="2">
        <v>2.0</v>
      </c>
      <c r="AE19" s="2">
        <v>2.0</v>
      </c>
      <c r="AF19" s="2">
        <v>1.0</v>
      </c>
      <c r="AG19" s="2">
        <v>2.0</v>
      </c>
      <c r="AH19" s="2">
        <v>3.0</v>
      </c>
      <c r="AI19" s="2">
        <v>3.0</v>
      </c>
      <c r="AJ19" s="2">
        <v>1.0</v>
      </c>
      <c r="AK19" s="2">
        <v>3.0</v>
      </c>
      <c r="AL19" s="2">
        <v>3.0</v>
      </c>
      <c r="AM19" s="2">
        <v>2.0</v>
      </c>
      <c r="AN19" s="2">
        <v>2.0</v>
      </c>
      <c r="AO19" s="2">
        <v>3.0</v>
      </c>
      <c r="AP19" s="2">
        <v>2.0</v>
      </c>
      <c r="AQ19" s="2">
        <v>2.0</v>
      </c>
      <c r="AR19" s="2">
        <v>3.0</v>
      </c>
      <c r="AS19" s="2">
        <v>2.0</v>
      </c>
      <c r="AT19" s="2">
        <v>2.0</v>
      </c>
      <c r="AU19" s="2">
        <v>3.0</v>
      </c>
      <c r="AV19" s="2">
        <v>1.0</v>
      </c>
      <c r="AW19" s="2">
        <v>1.0</v>
      </c>
      <c r="AX19" s="2">
        <v>1.0</v>
      </c>
      <c r="AY19" s="2">
        <v>3.0</v>
      </c>
      <c r="AZ19" s="2">
        <v>3.0</v>
      </c>
      <c r="BA19" s="2">
        <v>3.0</v>
      </c>
      <c r="BB19" s="2">
        <v>1.0</v>
      </c>
      <c r="BC19" s="2">
        <v>1.0</v>
      </c>
      <c r="BD19" s="2">
        <v>3.0</v>
      </c>
      <c r="BE19" s="2">
        <v>2.0</v>
      </c>
      <c r="BF19" s="2">
        <v>2.0</v>
      </c>
      <c r="BG19" s="2">
        <v>2.0</v>
      </c>
      <c r="BH19" s="2">
        <v>2.0</v>
      </c>
      <c r="BI19" s="2">
        <v>2.0</v>
      </c>
      <c r="BJ19" s="2">
        <v>3.0</v>
      </c>
    </row>
    <row r="20">
      <c r="A20" s="1">
        <v>43563.33684321759</v>
      </c>
      <c r="B20" s="2" t="s">
        <v>80</v>
      </c>
      <c r="C20" s="2">
        <v>2.0</v>
      </c>
      <c r="D20" s="2">
        <v>1.0</v>
      </c>
      <c r="E20" s="2">
        <v>3.0</v>
      </c>
      <c r="F20" s="2">
        <v>2.0</v>
      </c>
      <c r="G20" s="2">
        <v>1.0</v>
      </c>
      <c r="H20" s="2">
        <v>3.0</v>
      </c>
      <c r="I20" s="2">
        <v>2.0</v>
      </c>
      <c r="J20" s="2">
        <v>1.0</v>
      </c>
      <c r="K20" s="2">
        <v>3.0</v>
      </c>
      <c r="L20" s="2">
        <v>3.0</v>
      </c>
      <c r="M20" s="2">
        <v>2.0</v>
      </c>
      <c r="N20" s="2">
        <v>3.0</v>
      </c>
      <c r="O20" s="2">
        <v>2.0</v>
      </c>
      <c r="P20" s="2">
        <v>1.0</v>
      </c>
      <c r="Q20" s="2">
        <v>3.0</v>
      </c>
      <c r="R20" s="2">
        <v>2.0</v>
      </c>
      <c r="S20" s="2">
        <v>1.0</v>
      </c>
      <c r="T20" s="2">
        <v>3.0</v>
      </c>
      <c r="U20" s="2">
        <v>2.0</v>
      </c>
      <c r="V20" s="2">
        <v>1.0</v>
      </c>
      <c r="W20" s="2">
        <v>3.0</v>
      </c>
      <c r="X20" s="2">
        <v>1.0</v>
      </c>
      <c r="Y20" s="2">
        <v>1.0</v>
      </c>
      <c r="Z20" s="2">
        <v>3.0</v>
      </c>
      <c r="AA20" s="2">
        <v>2.0</v>
      </c>
      <c r="AB20" s="2">
        <v>1.0</v>
      </c>
      <c r="AC20" s="2">
        <v>3.0</v>
      </c>
      <c r="AD20" s="2">
        <v>2.0</v>
      </c>
      <c r="AE20" s="2">
        <v>2.0</v>
      </c>
      <c r="AF20" s="2">
        <v>3.0</v>
      </c>
      <c r="AG20" s="2">
        <v>2.0</v>
      </c>
      <c r="AH20" s="2">
        <v>1.0</v>
      </c>
      <c r="AI20" s="2">
        <v>3.0</v>
      </c>
      <c r="AJ20" s="2">
        <v>2.0</v>
      </c>
      <c r="AK20" s="2">
        <v>2.0</v>
      </c>
      <c r="AL20" s="2">
        <v>3.0</v>
      </c>
      <c r="AM20" s="2">
        <v>2.0</v>
      </c>
      <c r="AN20" s="2">
        <v>1.0</v>
      </c>
      <c r="AO20" s="2">
        <v>3.0</v>
      </c>
      <c r="AP20" s="2">
        <v>2.0</v>
      </c>
      <c r="AQ20" s="2">
        <v>2.0</v>
      </c>
      <c r="AR20" s="2">
        <v>3.0</v>
      </c>
      <c r="AS20" s="2">
        <v>2.0</v>
      </c>
      <c r="AT20" s="2">
        <v>1.0</v>
      </c>
      <c r="AU20" s="2">
        <v>3.0</v>
      </c>
      <c r="AV20" s="2">
        <v>2.0</v>
      </c>
      <c r="AW20" s="2">
        <v>2.0</v>
      </c>
      <c r="AX20" s="2">
        <v>3.0</v>
      </c>
      <c r="AY20" s="2">
        <v>3.0</v>
      </c>
      <c r="AZ20" s="2">
        <v>2.0</v>
      </c>
      <c r="BA20" s="2">
        <v>3.0</v>
      </c>
      <c r="BB20" s="2">
        <v>3.0</v>
      </c>
      <c r="BC20" s="2">
        <v>2.0</v>
      </c>
      <c r="BD20" s="2">
        <v>3.0</v>
      </c>
      <c r="BE20" s="2">
        <v>2.0</v>
      </c>
      <c r="BF20" s="2">
        <v>2.0</v>
      </c>
      <c r="BG20" s="2">
        <v>3.0</v>
      </c>
      <c r="BH20" s="2">
        <v>2.0</v>
      </c>
      <c r="BI20" s="2">
        <v>2.0</v>
      </c>
      <c r="BJ20" s="2">
        <v>3.0</v>
      </c>
    </row>
    <row r="21">
      <c r="A21" s="1">
        <v>43563.33716296296</v>
      </c>
      <c r="B21" s="2" t="s">
        <v>81</v>
      </c>
      <c r="C21" s="2">
        <v>3.0</v>
      </c>
      <c r="D21" s="2">
        <v>2.0</v>
      </c>
      <c r="E21" s="2">
        <v>3.0</v>
      </c>
      <c r="F21" s="2">
        <v>2.0</v>
      </c>
      <c r="G21" s="2">
        <v>2.0</v>
      </c>
      <c r="H21" s="2">
        <v>3.0</v>
      </c>
      <c r="I21" s="2">
        <v>3.0</v>
      </c>
      <c r="J21" s="2">
        <v>2.0</v>
      </c>
      <c r="K21" s="2">
        <v>3.0</v>
      </c>
      <c r="L21" s="2">
        <v>3.0</v>
      </c>
      <c r="M21" s="2">
        <v>2.0</v>
      </c>
      <c r="N21" s="2">
        <v>3.0</v>
      </c>
      <c r="O21" s="2">
        <v>3.0</v>
      </c>
      <c r="P21" s="2">
        <v>2.0</v>
      </c>
      <c r="Q21" s="2">
        <v>3.0</v>
      </c>
      <c r="R21" s="2">
        <v>2.0</v>
      </c>
      <c r="S21" s="2">
        <v>1.0</v>
      </c>
      <c r="T21" s="2">
        <v>3.0</v>
      </c>
      <c r="U21" s="2">
        <v>3.0</v>
      </c>
      <c r="V21" s="2">
        <v>2.0</v>
      </c>
      <c r="W21" s="2">
        <v>3.0</v>
      </c>
      <c r="X21" s="2">
        <v>3.0</v>
      </c>
      <c r="Y21" s="2">
        <v>2.0</v>
      </c>
      <c r="Z21" s="2">
        <v>3.0</v>
      </c>
      <c r="AA21" s="2">
        <v>3.0</v>
      </c>
      <c r="AB21" s="2">
        <v>2.0</v>
      </c>
      <c r="AC21" s="2">
        <v>3.0</v>
      </c>
      <c r="AD21" s="2">
        <v>2.0</v>
      </c>
      <c r="AE21" s="2">
        <v>2.0</v>
      </c>
      <c r="AF21" s="2">
        <v>2.0</v>
      </c>
      <c r="AG21" s="2">
        <v>3.0</v>
      </c>
      <c r="AH21" s="2">
        <v>2.0</v>
      </c>
      <c r="AI21" s="2">
        <v>3.0</v>
      </c>
      <c r="AJ21" s="2">
        <v>3.0</v>
      </c>
      <c r="AK21" s="2">
        <v>2.0</v>
      </c>
      <c r="AL21" s="2">
        <v>3.0</v>
      </c>
      <c r="AM21" s="2">
        <v>3.0</v>
      </c>
      <c r="AN21" s="2">
        <v>3.0</v>
      </c>
      <c r="AO21" s="2">
        <v>2.0</v>
      </c>
      <c r="AP21" s="2">
        <v>2.0</v>
      </c>
      <c r="AQ21" s="2">
        <v>2.0</v>
      </c>
      <c r="AR21" s="2">
        <v>2.0</v>
      </c>
      <c r="AS21" s="2">
        <v>2.0</v>
      </c>
      <c r="AT21" s="2">
        <v>2.0</v>
      </c>
      <c r="AU21" s="2">
        <v>3.0</v>
      </c>
      <c r="AV21" s="2">
        <v>3.0</v>
      </c>
      <c r="AW21" s="2">
        <v>2.0</v>
      </c>
      <c r="AX21" s="2">
        <v>3.0</v>
      </c>
      <c r="AY21" s="2">
        <v>3.0</v>
      </c>
      <c r="AZ21" s="2">
        <v>2.0</v>
      </c>
      <c r="BA21" s="2">
        <v>3.0</v>
      </c>
      <c r="BB21" s="2">
        <v>2.0</v>
      </c>
      <c r="BC21" s="2">
        <v>2.0</v>
      </c>
      <c r="BD21" s="2">
        <v>3.0</v>
      </c>
      <c r="BE21" s="2">
        <v>2.0</v>
      </c>
      <c r="BF21" s="2">
        <v>2.0</v>
      </c>
      <c r="BG21" s="2">
        <v>2.0</v>
      </c>
      <c r="BH21" s="2">
        <v>1.0</v>
      </c>
      <c r="BI21" s="2">
        <v>2.0</v>
      </c>
      <c r="BJ21" s="2">
        <v>3.0</v>
      </c>
    </row>
    <row r="22">
      <c r="A22" s="1">
        <v>43563.34823137731</v>
      </c>
      <c r="B22" s="2" t="s">
        <v>82</v>
      </c>
      <c r="C22" s="2">
        <v>2.0</v>
      </c>
      <c r="D22" s="2">
        <v>2.0</v>
      </c>
      <c r="E22" s="2">
        <v>1.0</v>
      </c>
      <c r="F22" s="2">
        <v>1.0</v>
      </c>
      <c r="G22" s="2">
        <v>2.0</v>
      </c>
      <c r="H22" s="2">
        <v>1.0</v>
      </c>
      <c r="I22" s="2">
        <v>3.0</v>
      </c>
      <c r="J22" s="2">
        <v>2.0</v>
      </c>
      <c r="K22" s="2">
        <v>2.0</v>
      </c>
      <c r="L22" s="2">
        <v>2.0</v>
      </c>
      <c r="M22" s="2">
        <v>2.0</v>
      </c>
      <c r="N22" s="2">
        <v>2.0</v>
      </c>
      <c r="O22" s="2">
        <v>3.0</v>
      </c>
      <c r="P22" s="2">
        <v>2.0</v>
      </c>
      <c r="Q22" s="2">
        <v>2.0</v>
      </c>
      <c r="R22" s="2">
        <v>2.0</v>
      </c>
      <c r="S22" s="2">
        <v>2.0</v>
      </c>
      <c r="T22" s="2">
        <v>1.0</v>
      </c>
      <c r="U22" s="2">
        <v>1.0</v>
      </c>
      <c r="V22" s="2">
        <v>2.0</v>
      </c>
      <c r="W22" s="2">
        <v>2.0</v>
      </c>
      <c r="X22" s="2">
        <v>3.0</v>
      </c>
      <c r="Y22" s="2">
        <v>3.0</v>
      </c>
      <c r="Z22" s="2">
        <v>2.0</v>
      </c>
      <c r="AA22" s="2">
        <v>3.0</v>
      </c>
      <c r="AB22" s="2">
        <v>3.0</v>
      </c>
      <c r="AC22" s="2">
        <v>2.0</v>
      </c>
      <c r="AD22" s="2">
        <v>2.0</v>
      </c>
      <c r="AE22" s="2">
        <v>2.0</v>
      </c>
      <c r="AF22" s="2">
        <v>2.0</v>
      </c>
      <c r="AG22" s="2">
        <v>1.0</v>
      </c>
      <c r="AH22" s="2">
        <v>1.0</v>
      </c>
      <c r="AI22" s="2">
        <v>1.0</v>
      </c>
      <c r="AJ22" s="2">
        <v>1.0</v>
      </c>
      <c r="AK22" s="2">
        <v>1.0</v>
      </c>
      <c r="AL22" s="2">
        <v>1.0</v>
      </c>
      <c r="AM22" s="2">
        <v>1.0</v>
      </c>
      <c r="AN22" s="2">
        <v>1.0</v>
      </c>
      <c r="AO22" s="2">
        <v>1.0</v>
      </c>
      <c r="AP22" s="2">
        <v>1.0</v>
      </c>
      <c r="AQ22" s="2">
        <v>1.0</v>
      </c>
      <c r="AR22" s="2">
        <v>1.0</v>
      </c>
      <c r="AS22" s="2">
        <v>2.0</v>
      </c>
      <c r="AT22" s="2">
        <v>2.0</v>
      </c>
      <c r="AU22" s="2">
        <v>2.0</v>
      </c>
      <c r="AV22" s="2">
        <v>2.0</v>
      </c>
      <c r="AW22" s="2">
        <v>2.0</v>
      </c>
      <c r="AX22" s="2">
        <v>2.0</v>
      </c>
      <c r="AY22" s="2">
        <v>2.0</v>
      </c>
      <c r="AZ22" s="2">
        <v>2.0</v>
      </c>
      <c r="BA22" s="2">
        <v>2.0</v>
      </c>
      <c r="BB22" s="2">
        <v>2.0</v>
      </c>
      <c r="BC22" s="2">
        <v>2.0</v>
      </c>
      <c r="BD22" s="2">
        <v>2.0</v>
      </c>
      <c r="BE22" s="2">
        <v>2.0</v>
      </c>
      <c r="BF22" s="2">
        <v>1.0</v>
      </c>
      <c r="BG22" s="2">
        <v>2.0</v>
      </c>
      <c r="BH22" s="2">
        <v>1.0</v>
      </c>
      <c r="BI22" s="2">
        <v>2.0</v>
      </c>
      <c r="BJ22" s="2">
        <v>1.0</v>
      </c>
    </row>
    <row r="23">
      <c r="A23" s="1">
        <v>43563.374262673606</v>
      </c>
      <c r="B23" s="2" t="s">
        <v>83</v>
      </c>
      <c r="C23" s="2">
        <v>3.0</v>
      </c>
      <c r="D23" s="2">
        <v>3.0</v>
      </c>
      <c r="E23" s="2">
        <v>3.0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  <c r="AQ23" s="2">
        <v>3.0</v>
      </c>
      <c r="AR23" s="2">
        <v>3.0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3.0</v>
      </c>
      <c r="AZ23" s="2">
        <v>3.0</v>
      </c>
      <c r="BA23" s="2">
        <v>3.0</v>
      </c>
      <c r="BB23" s="2">
        <v>3.0</v>
      </c>
      <c r="BC23" s="2">
        <v>3.0</v>
      </c>
      <c r="BD23" s="2">
        <v>3.0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3.0</v>
      </c>
    </row>
    <row r="24">
      <c r="A24" s="1">
        <v>43563.37708318287</v>
      </c>
      <c r="B24" s="2" t="s">
        <v>84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3.0</v>
      </c>
      <c r="AZ24" s="2">
        <v>3.0</v>
      </c>
      <c r="BA24" s="2">
        <v>3.0</v>
      </c>
      <c r="BB24" s="2">
        <v>3.0</v>
      </c>
      <c r="BC24" s="2">
        <v>3.0</v>
      </c>
      <c r="BD24" s="2">
        <v>3.0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43563.380801527775</v>
      </c>
      <c r="B25" s="2" t="s">
        <v>85</v>
      </c>
      <c r="C25" s="2">
        <v>2.0</v>
      </c>
      <c r="D25" s="2">
        <v>2.0</v>
      </c>
      <c r="E25" s="2">
        <v>2.0</v>
      </c>
      <c r="F25" s="2">
        <v>2.0</v>
      </c>
      <c r="G25" s="2">
        <v>2.0</v>
      </c>
      <c r="H25" s="2">
        <v>2.0</v>
      </c>
      <c r="I25" s="2">
        <v>2.0</v>
      </c>
      <c r="J25" s="2">
        <v>2.0</v>
      </c>
      <c r="K25" s="2">
        <v>2.0</v>
      </c>
      <c r="L25" s="2">
        <v>2.0</v>
      </c>
      <c r="M25" s="2">
        <v>2.0</v>
      </c>
      <c r="N25" s="2">
        <v>2.0</v>
      </c>
      <c r="O25" s="2">
        <v>2.0</v>
      </c>
      <c r="P25" s="2">
        <v>2.0</v>
      </c>
      <c r="Q25" s="2">
        <v>2.0</v>
      </c>
      <c r="R25" s="2">
        <v>2.0</v>
      </c>
      <c r="S25" s="2">
        <v>2.0</v>
      </c>
      <c r="T25" s="2">
        <v>2.0</v>
      </c>
      <c r="U25" s="2">
        <v>2.0</v>
      </c>
      <c r="V25" s="2">
        <v>2.0</v>
      </c>
      <c r="W25" s="2">
        <v>2.0</v>
      </c>
      <c r="X25" s="2">
        <v>2.0</v>
      </c>
      <c r="Y25" s="2">
        <v>2.0</v>
      </c>
      <c r="Z25" s="2">
        <v>2.0</v>
      </c>
      <c r="AA25" s="2">
        <v>2.0</v>
      </c>
      <c r="AB25" s="2">
        <v>2.0</v>
      </c>
      <c r="AC25" s="2">
        <v>2.0</v>
      </c>
      <c r="AD25" s="2">
        <v>2.0</v>
      </c>
      <c r="AE25" s="2">
        <v>2.0</v>
      </c>
      <c r="AF25" s="2">
        <v>2.0</v>
      </c>
      <c r="AG25" s="2">
        <v>2.0</v>
      </c>
      <c r="AH25" s="2">
        <v>2.0</v>
      </c>
      <c r="AI25" s="2">
        <v>2.0</v>
      </c>
      <c r="AJ25" s="2">
        <v>2.0</v>
      </c>
      <c r="AK25" s="2">
        <v>2.0</v>
      </c>
      <c r="AL25" s="2">
        <v>2.0</v>
      </c>
      <c r="AM25" s="2">
        <v>2.0</v>
      </c>
      <c r="AN25" s="2">
        <v>2.0</v>
      </c>
      <c r="AO25" s="2">
        <v>2.0</v>
      </c>
      <c r="AP25" s="2">
        <v>2.0</v>
      </c>
      <c r="AQ25" s="2">
        <v>2.0</v>
      </c>
      <c r="AR25" s="2">
        <v>2.0</v>
      </c>
      <c r="AS25" s="2">
        <v>2.0</v>
      </c>
      <c r="AT25" s="2">
        <v>2.0</v>
      </c>
      <c r="AU25" s="2">
        <v>2.0</v>
      </c>
      <c r="AV25" s="2">
        <v>2.0</v>
      </c>
      <c r="AW25" s="2">
        <v>2.0</v>
      </c>
      <c r="AX25" s="2">
        <v>2.0</v>
      </c>
      <c r="AY25" s="2">
        <v>2.0</v>
      </c>
      <c r="AZ25" s="2">
        <v>2.0</v>
      </c>
      <c r="BA25" s="2">
        <v>2.0</v>
      </c>
      <c r="BB25" s="2">
        <v>2.0</v>
      </c>
      <c r="BC25" s="2">
        <v>2.0</v>
      </c>
      <c r="BD25" s="2">
        <v>2.0</v>
      </c>
      <c r="BE25" s="2">
        <v>2.0</v>
      </c>
      <c r="BF25" s="2">
        <v>2.0</v>
      </c>
      <c r="BG25" s="2">
        <v>2.0</v>
      </c>
      <c r="BH25" s="2">
        <v>2.0</v>
      </c>
      <c r="BI25" s="2">
        <v>2.0</v>
      </c>
      <c r="BJ25" s="2">
        <v>2.0</v>
      </c>
    </row>
    <row r="26">
      <c r="A26" s="1">
        <v>43563.38223020833</v>
      </c>
      <c r="B26" s="2" t="s">
        <v>86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3.0</v>
      </c>
      <c r="AY26" s="2">
        <v>3.0</v>
      </c>
      <c r="AZ26" s="2">
        <v>3.0</v>
      </c>
      <c r="BA26" s="2">
        <v>3.0</v>
      </c>
      <c r="BB26" s="2">
        <v>3.0</v>
      </c>
      <c r="BC26" s="2">
        <v>3.0</v>
      </c>
      <c r="BD26" s="2">
        <v>3.0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3.0</v>
      </c>
    </row>
    <row r="27">
      <c r="A27" s="1">
        <v>43563.385346446754</v>
      </c>
      <c r="B27" s="2" t="s">
        <v>87</v>
      </c>
      <c r="C27" s="2">
        <v>3.0</v>
      </c>
      <c r="D27" s="2">
        <v>1.0</v>
      </c>
      <c r="E27" s="2">
        <v>3.0</v>
      </c>
      <c r="F27" s="2">
        <v>1.0</v>
      </c>
      <c r="G27" s="2">
        <v>2.0</v>
      </c>
      <c r="H27" s="2">
        <v>1.0</v>
      </c>
      <c r="I27" s="2">
        <v>3.0</v>
      </c>
      <c r="J27" s="2">
        <v>1.0</v>
      </c>
      <c r="K27" s="2">
        <v>3.0</v>
      </c>
      <c r="L27" s="2">
        <v>1.0</v>
      </c>
      <c r="M27" s="2">
        <v>1.0</v>
      </c>
      <c r="N27" s="2">
        <v>1.0</v>
      </c>
      <c r="O27" s="2">
        <v>3.0</v>
      </c>
      <c r="P27" s="2">
        <v>1.0</v>
      </c>
      <c r="Q27" s="2">
        <v>3.0</v>
      </c>
      <c r="R27" s="2">
        <v>1.0</v>
      </c>
      <c r="S27" s="2">
        <v>1.0</v>
      </c>
      <c r="T27" s="2">
        <v>1.0</v>
      </c>
      <c r="U27" s="2">
        <v>3.0</v>
      </c>
      <c r="V27" s="2">
        <v>1.0</v>
      </c>
      <c r="W27" s="2">
        <v>3.0</v>
      </c>
      <c r="X27" s="2">
        <v>1.0</v>
      </c>
      <c r="Y27" s="2">
        <v>1.0</v>
      </c>
      <c r="Z27" s="2">
        <v>1.0</v>
      </c>
      <c r="AA27" s="2">
        <v>3.0</v>
      </c>
      <c r="AB27" s="2">
        <v>1.0</v>
      </c>
      <c r="AC27" s="2">
        <v>3.0</v>
      </c>
      <c r="AD27" s="2">
        <v>1.0</v>
      </c>
      <c r="AE27" s="2">
        <v>1.0</v>
      </c>
      <c r="AF27" s="2">
        <v>1.0</v>
      </c>
      <c r="AG27" s="2">
        <v>3.0</v>
      </c>
      <c r="AH27" s="2">
        <v>1.0</v>
      </c>
      <c r="AI27" s="2">
        <v>3.0</v>
      </c>
      <c r="AJ27" s="2">
        <v>1.0</v>
      </c>
      <c r="AK27" s="2">
        <v>1.0</v>
      </c>
      <c r="AL27" s="2">
        <v>1.0</v>
      </c>
      <c r="AM27" s="2">
        <v>3.0</v>
      </c>
      <c r="AN27" s="2">
        <v>1.0</v>
      </c>
      <c r="AO27" s="2">
        <v>3.0</v>
      </c>
      <c r="AP27" s="2">
        <v>1.0</v>
      </c>
      <c r="AQ27" s="2">
        <v>1.0</v>
      </c>
      <c r="AR27" s="2">
        <v>1.0</v>
      </c>
      <c r="AS27" s="2">
        <v>3.0</v>
      </c>
      <c r="AT27" s="2">
        <v>1.0</v>
      </c>
      <c r="AU27" s="2">
        <v>3.0</v>
      </c>
      <c r="AV27" s="2">
        <v>1.0</v>
      </c>
      <c r="AW27" s="2">
        <v>1.0</v>
      </c>
      <c r="AX27" s="2">
        <v>1.0</v>
      </c>
      <c r="AY27" s="2">
        <v>3.0</v>
      </c>
      <c r="AZ27" s="2">
        <v>1.0</v>
      </c>
      <c r="BA27" s="2">
        <v>3.0</v>
      </c>
      <c r="BB27" s="2">
        <v>1.0</v>
      </c>
      <c r="BC27" s="2">
        <v>1.0</v>
      </c>
      <c r="BD27" s="2">
        <v>1.0</v>
      </c>
      <c r="BE27" s="2">
        <v>3.0</v>
      </c>
      <c r="BF27" s="2">
        <v>1.0</v>
      </c>
      <c r="BG27" s="2">
        <v>3.0</v>
      </c>
      <c r="BH27" s="2">
        <v>1.0</v>
      </c>
      <c r="BI27" s="2">
        <v>1.0</v>
      </c>
      <c r="BJ27" s="2">
        <v>1.0</v>
      </c>
    </row>
    <row r="28">
      <c r="A28" s="1">
        <v>43563.38748201389</v>
      </c>
      <c r="B28" s="2" t="s">
        <v>88</v>
      </c>
      <c r="C28" s="2">
        <v>3.0</v>
      </c>
      <c r="D28" s="2">
        <v>3.0</v>
      </c>
      <c r="E28" s="2">
        <v>3.0</v>
      </c>
      <c r="F28" s="2">
        <v>3.0</v>
      </c>
      <c r="G28" s="2">
        <v>3.0</v>
      </c>
      <c r="H28" s="3" t="s">
        <v>89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3.0</v>
      </c>
      <c r="AC28" s="2">
        <v>3.0</v>
      </c>
      <c r="AD28" s="2">
        <v>3.0</v>
      </c>
      <c r="AE28" s="2">
        <v>3.0</v>
      </c>
      <c r="AF28" s="2">
        <v>3.0</v>
      </c>
      <c r="AG28" s="2">
        <v>2.0</v>
      </c>
      <c r="AH28" s="2">
        <v>2.0</v>
      </c>
      <c r="AI28" s="2">
        <v>2.0</v>
      </c>
      <c r="AJ28" s="2">
        <v>2.0</v>
      </c>
      <c r="AK28" s="2">
        <v>2.0</v>
      </c>
      <c r="AL28" s="2">
        <v>2.0</v>
      </c>
      <c r="AM28" s="2">
        <v>2.0</v>
      </c>
      <c r="AN28" s="2">
        <v>2.0</v>
      </c>
      <c r="AO28" s="2">
        <v>2.0</v>
      </c>
      <c r="AP28" s="2">
        <v>2.0</v>
      </c>
      <c r="AQ28" s="2">
        <v>2.0</v>
      </c>
      <c r="AR28" s="2">
        <v>2.0</v>
      </c>
      <c r="AS28" s="2">
        <v>2.0</v>
      </c>
      <c r="AT28" s="2">
        <v>2.0</v>
      </c>
      <c r="AU28" s="2">
        <v>2.0</v>
      </c>
      <c r="AV28" s="2">
        <v>2.0</v>
      </c>
      <c r="AW28" s="2">
        <v>2.0</v>
      </c>
      <c r="AX28" s="2">
        <v>2.0</v>
      </c>
      <c r="AY28" s="2">
        <v>3.0</v>
      </c>
      <c r="AZ28" s="2">
        <v>2.0</v>
      </c>
      <c r="BA28" s="2">
        <v>3.0</v>
      </c>
      <c r="BB28" s="2">
        <v>3.0</v>
      </c>
      <c r="BC28" s="2">
        <v>3.0</v>
      </c>
      <c r="BD28" s="2">
        <v>2.0</v>
      </c>
      <c r="BE28" s="2">
        <v>2.0</v>
      </c>
      <c r="BF28" s="2">
        <v>2.0</v>
      </c>
      <c r="BG28" s="2">
        <v>2.0</v>
      </c>
      <c r="BH28" s="2">
        <v>2.0</v>
      </c>
      <c r="BI28" s="2">
        <v>2.0</v>
      </c>
      <c r="BJ28" s="2">
        <v>2.0</v>
      </c>
    </row>
    <row r="29">
      <c r="A29" s="1">
        <v>43563.3923630787</v>
      </c>
      <c r="B29" s="2" t="s">
        <v>90</v>
      </c>
      <c r="C29" s="2">
        <v>3.0</v>
      </c>
      <c r="D29" s="2">
        <v>2.0</v>
      </c>
      <c r="E29" s="2">
        <v>3.0</v>
      </c>
      <c r="F29" s="2">
        <v>3.0</v>
      </c>
      <c r="G29" s="2">
        <v>2.0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3.0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3.0</v>
      </c>
      <c r="AR29" s="2">
        <v>3.0</v>
      </c>
      <c r="AS29" s="2">
        <v>3.0</v>
      </c>
      <c r="AT29" s="2">
        <v>3.0</v>
      </c>
      <c r="AU29" s="2">
        <v>3.0</v>
      </c>
      <c r="AV29" s="2">
        <v>3.0</v>
      </c>
      <c r="AW29" s="2">
        <v>3.0</v>
      </c>
      <c r="AX29" s="2">
        <v>3.0</v>
      </c>
      <c r="AY29" s="2">
        <v>3.0</v>
      </c>
      <c r="AZ29" s="2">
        <v>3.0</v>
      </c>
      <c r="BA29" s="2">
        <v>3.0</v>
      </c>
      <c r="BB29" s="2">
        <v>3.0</v>
      </c>
      <c r="BC29" s="2">
        <v>3.0</v>
      </c>
      <c r="BD29" s="2">
        <v>3.0</v>
      </c>
      <c r="BE29" s="2">
        <v>3.0</v>
      </c>
      <c r="BF29" s="2">
        <v>3.0</v>
      </c>
      <c r="BG29" s="2">
        <v>3.0</v>
      </c>
      <c r="BH29" s="2">
        <v>3.0</v>
      </c>
      <c r="BI29" s="2">
        <v>3.0</v>
      </c>
      <c r="BJ29" s="2">
        <v>3.0</v>
      </c>
    </row>
    <row r="30">
      <c r="A30" s="1">
        <v>43563.41183711805</v>
      </c>
      <c r="B30" s="2" t="s">
        <v>91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2.0</v>
      </c>
      <c r="J30" s="2">
        <v>2.0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2.0</v>
      </c>
      <c r="Q30" s="2">
        <v>3.0</v>
      </c>
      <c r="R30" s="2">
        <v>2.0</v>
      </c>
      <c r="S30" s="2">
        <v>2.0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2.0</v>
      </c>
      <c r="Z30" s="2">
        <v>3.0</v>
      </c>
      <c r="AA30" s="2">
        <v>2.0</v>
      </c>
      <c r="AB30" s="2">
        <v>2.0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2.0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2.0</v>
      </c>
      <c r="AO30" s="2">
        <v>3.0</v>
      </c>
      <c r="AP30" s="2">
        <v>2.0</v>
      </c>
      <c r="AQ30" s="2">
        <v>3.0</v>
      </c>
      <c r="AR30" s="2">
        <v>3.0</v>
      </c>
      <c r="AS30" s="2">
        <v>2.0</v>
      </c>
      <c r="AT30" s="2">
        <v>2.0</v>
      </c>
      <c r="AU30" s="2">
        <v>3.0</v>
      </c>
      <c r="AV30" s="2">
        <v>3.0</v>
      </c>
      <c r="AW30" s="2">
        <v>2.0</v>
      </c>
      <c r="AX30" s="2">
        <v>3.0</v>
      </c>
      <c r="AY30" s="2">
        <v>3.0</v>
      </c>
      <c r="AZ30" s="2">
        <v>2.0</v>
      </c>
      <c r="BA30" s="2">
        <v>3.0</v>
      </c>
      <c r="BB30" s="2">
        <v>2.0</v>
      </c>
      <c r="BC30" s="2">
        <v>3.0</v>
      </c>
      <c r="BD30" s="2">
        <v>3.0</v>
      </c>
      <c r="BE30" s="2">
        <v>2.0</v>
      </c>
      <c r="BF30" s="2">
        <v>3.0</v>
      </c>
      <c r="BG30" s="2">
        <v>3.0</v>
      </c>
      <c r="BH30" s="2">
        <v>3.0</v>
      </c>
      <c r="BI30" s="2">
        <v>2.0</v>
      </c>
      <c r="BJ30" s="2">
        <v>3.0</v>
      </c>
    </row>
    <row r="31">
      <c r="A31" s="1">
        <v>43563.41499978009</v>
      </c>
      <c r="B31" s="2" t="s">
        <v>92</v>
      </c>
      <c r="C31" s="2">
        <v>2.0</v>
      </c>
      <c r="D31" s="2">
        <v>2.0</v>
      </c>
      <c r="E31" s="2">
        <v>2.0</v>
      </c>
      <c r="F31" s="2">
        <v>2.0</v>
      </c>
      <c r="G31" s="2">
        <v>2.0</v>
      </c>
      <c r="H31" s="2">
        <v>3.0</v>
      </c>
      <c r="I31" s="2">
        <v>3.0</v>
      </c>
      <c r="J31" s="2">
        <v>1.0</v>
      </c>
      <c r="K31" s="2">
        <v>3.0</v>
      </c>
      <c r="L31" s="2">
        <v>3.0</v>
      </c>
      <c r="M31" s="2">
        <v>3.0</v>
      </c>
      <c r="N31" s="2">
        <v>3.0</v>
      </c>
      <c r="O31" s="2">
        <v>2.0</v>
      </c>
      <c r="P31" s="2">
        <v>1.0</v>
      </c>
      <c r="Q31" s="2">
        <v>2.0</v>
      </c>
      <c r="R31" s="2">
        <v>3.0</v>
      </c>
      <c r="S31" s="2">
        <v>2.0</v>
      </c>
      <c r="T31" s="2">
        <v>3.0</v>
      </c>
      <c r="U31" s="2">
        <v>2.0</v>
      </c>
      <c r="V31" s="2">
        <v>2.0</v>
      </c>
      <c r="W31" s="2">
        <v>2.0</v>
      </c>
      <c r="X31" s="2">
        <v>2.0</v>
      </c>
      <c r="Y31" s="2">
        <v>2.0</v>
      </c>
      <c r="Z31" s="2">
        <v>2.0</v>
      </c>
      <c r="AA31" s="2">
        <v>3.0</v>
      </c>
      <c r="AB31" s="2">
        <v>2.0</v>
      </c>
      <c r="AC31" s="2">
        <v>3.0</v>
      </c>
      <c r="AD31" s="2">
        <v>3.0</v>
      </c>
      <c r="AE31" s="2">
        <v>2.0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3.0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3.0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3.0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3.0</v>
      </c>
    </row>
    <row r="32">
      <c r="A32" s="1">
        <v>43563.41856283565</v>
      </c>
      <c r="B32" s="2" t="s">
        <v>93</v>
      </c>
      <c r="C32" s="2">
        <v>2.0</v>
      </c>
      <c r="D32" s="2">
        <v>2.0</v>
      </c>
      <c r="E32" s="2">
        <v>3.0</v>
      </c>
      <c r="F32" s="2">
        <v>3.0</v>
      </c>
      <c r="G32" s="2">
        <v>3.0</v>
      </c>
      <c r="H32" s="2">
        <v>3.0</v>
      </c>
      <c r="I32" s="2">
        <v>3.0</v>
      </c>
      <c r="J32" s="2">
        <v>2.0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2.0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3.0</v>
      </c>
      <c r="AA32" s="2">
        <v>2.0</v>
      </c>
      <c r="AB32" s="2">
        <v>2.0</v>
      </c>
      <c r="AC32" s="2">
        <v>3.0</v>
      </c>
      <c r="AD32" s="2">
        <v>2.0</v>
      </c>
      <c r="AE32" s="2">
        <v>2.0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3.0</v>
      </c>
      <c r="AW32" s="2">
        <v>3.0</v>
      </c>
      <c r="AX32" s="2">
        <v>3.0</v>
      </c>
      <c r="AY32" s="2">
        <v>3.0</v>
      </c>
      <c r="AZ32" s="2">
        <v>3.0</v>
      </c>
      <c r="BA32" s="2">
        <v>3.0</v>
      </c>
      <c r="BB32" s="2">
        <v>3.0</v>
      </c>
      <c r="BC32" s="2">
        <v>3.0</v>
      </c>
      <c r="BD32" s="2">
        <v>3.0</v>
      </c>
      <c r="BE32" s="2">
        <v>2.0</v>
      </c>
      <c r="BF32" s="2">
        <v>2.0</v>
      </c>
      <c r="BG32" s="2">
        <v>3.0</v>
      </c>
      <c r="BH32" s="2">
        <v>2.0</v>
      </c>
      <c r="BI32" s="2">
        <v>3.0</v>
      </c>
      <c r="BJ32" s="2">
        <v>3.0</v>
      </c>
    </row>
    <row r="33">
      <c r="A33" s="1">
        <v>43563.42126314815</v>
      </c>
      <c r="B33" s="2" t="s">
        <v>94</v>
      </c>
      <c r="C33" s="2">
        <v>3.0</v>
      </c>
      <c r="D33" s="2">
        <v>3.0</v>
      </c>
      <c r="E33" s="2">
        <v>3.0</v>
      </c>
      <c r="F33" s="2">
        <v>2.0</v>
      </c>
      <c r="G33" s="2">
        <v>2.0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2.0</v>
      </c>
      <c r="Q33" s="2">
        <v>3.0</v>
      </c>
      <c r="R33" s="2">
        <v>2.0</v>
      </c>
      <c r="S33" s="2">
        <v>2.0</v>
      </c>
      <c r="T33" s="2">
        <v>3.0</v>
      </c>
      <c r="U33" s="2">
        <v>3.0</v>
      </c>
      <c r="V33" s="2">
        <v>3.0</v>
      </c>
      <c r="W33" s="2">
        <v>2.0</v>
      </c>
      <c r="X33" s="2">
        <v>2.0</v>
      </c>
      <c r="Y33" s="2">
        <v>2.0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2.0</v>
      </c>
      <c r="AH33" s="2">
        <v>2.0</v>
      </c>
      <c r="AI33" s="2">
        <v>2.0</v>
      </c>
      <c r="AJ33" s="2">
        <v>2.0</v>
      </c>
      <c r="AK33" s="2">
        <v>2.0</v>
      </c>
      <c r="AL33" s="2">
        <v>2.0</v>
      </c>
      <c r="AM33" s="2">
        <v>2.0</v>
      </c>
      <c r="AN33" s="2">
        <v>2.0</v>
      </c>
      <c r="AO33" s="2">
        <v>3.0</v>
      </c>
      <c r="AP33" s="2">
        <v>2.0</v>
      </c>
      <c r="AQ33" s="2">
        <v>2.0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2.0</v>
      </c>
      <c r="BC33" s="2">
        <v>2.0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43563.42392376157</v>
      </c>
      <c r="B34" s="2" t="s">
        <v>95</v>
      </c>
      <c r="C34" s="2">
        <v>2.0</v>
      </c>
      <c r="D34" s="2">
        <v>2.0</v>
      </c>
      <c r="E34" s="2">
        <v>2.0</v>
      </c>
      <c r="F34" s="2">
        <v>2.0</v>
      </c>
      <c r="G34" s="2">
        <v>2.0</v>
      </c>
      <c r="H34" s="2">
        <v>3.0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3.0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3.0</v>
      </c>
      <c r="Z34" s="2">
        <v>3.0</v>
      </c>
      <c r="AA34" s="2">
        <v>3.0</v>
      </c>
      <c r="AB34" s="2">
        <v>3.0</v>
      </c>
      <c r="AC34" s="2">
        <v>3.0</v>
      </c>
      <c r="AD34" s="2">
        <v>3.0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3.0</v>
      </c>
      <c r="AW34" s="2">
        <v>3.0</v>
      </c>
      <c r="AX34" s="2">
        <v>3.0</v>
      </c>
      <c r="AY34" s="2">
        <v>3.0</v>
      </c>
      <c r="AZ34" s="2">
        <v>3.0</v>
      </c>
      <c r="BA34" s="2">
        <v>3.0</v>
      </c>
      <c r="BB34" s="2">
        <v>3.0</v>
      </c>
      <c r="BC34" s="2">
        <v>3.0</v>
      </c>
      <c r="BD34" s="2">
        <v>3.0</v>
      </c>
      <c r="BE34" s="2">
        <v>3.0</v>
      </c>
      <c r="BF34" s="2">
        <v>3.0</v>
      </c>
      <c r="BG34" s="2">
        <v>3.0</v>
      </c>
      <c r="BH34" s="2">
        <v>3.0</v>
      </c>
      <c r="BI34" s="2">
        <v>3.0</v>
      </c>
      <c r="BJ34" s="2">
        <v>3.0</v>
      </c>
    </row>
    <row r="35">
      <c r="A35" s="1">
        <v>43563.42853694444</v>
      </c>
      <c r="B35" s="2" t="s">
        <v>96</v>
      </c>
      <c r="C35" s="2">
        <v>2.0</v>
      </c>
      <c r="D35" s="2">
        <v>2.0</v>
      </c>
      <c r="E35" s="2">
        <v>2.0</v>
      </c>
      <c r="F35" s="2">
        <v>2.0</v>
      </c>
      <c r="G35" s="2">
        <v>2.0</v>
      </c>
      <c r="H35" s="2">
        <v>2.0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3.0</v>
      </c>
      <c r="BA35" s="2">
        <v>3.0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43563.43062774306</v>
      </c>
      <c r="B36" s="2" t="s">
        <v>97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3.0</v>
      </c>
      <c r="S36" s="2">
        <v>3.0</v>
      </c>
      <c r="T36" s="2">
        <v>3.0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</row>
    <row r="37">
      <c r="A37" s="1">
        <v>43563.432588194446</v>
      </c>
      <c r="B37" s="2" t="s">
        <v>98</v>
      </c>
      <c r="C37" s="2">
        <v>3.0</v>
      </c>
      <c r="D37" s="2">
        <v>2.0</v>
      </c>
      <c r="E37" s="2">
        <v>3.0</v>
      </c>
      <c r="F37" s="2">
        <v>3.0</v>
      </c>
      <c r="G37" s="2">
        <v>3.0</v>
      </c>
      <c r="H37" s="2">
        <v>3.0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2.0</v>
      </c>
      <c r="P37" s="2">
        <v>2.0</v>
      </c>
      <c r="Q37" s="2">
        <v>3.0</v>
      </c>
      <c r="R37" s="2">
        <v>2.0</v>
      </c>
      <c r="S37" s="2">
        <v>2.0</v>
      </c>
      <c r="T37" s="2">
        <v>3.0</v>
      </c>
      <c r="U37" s="2">
        <v>3.0</v>
      </c>
      <c r="V37" s="2">
        <v>3.0</v>
      </c>
      <c r="W37" s="2">
        <v>3.0</v>
      </c>
      <c r="X37" s="2">
        <v>3.0</v>
      </c>
      <c r="Y37" s="2">
        <v>3.0</v>
      </c>
      <c r="Z37" s="2">
        <v>3.0</v>
      </c>
      <c r="AA37" s="2">
        <v>3.0</v>
      </c>
      <c r="AB37" s="2">
        <v>2.0</v>
      </c>
      <c r="AC37" s="2">
        <v>3.0</v>
      </c>
      <c r="AD37" s="2">
        <v>2.0</v>
      </c>
      <c r="AE37" s="2">
        <v>3.0</v>
      </c>
      <c r="AF37" s="2">
        <v>3.0</v>
      </c>
      <c r="AG37" s="2">
        <v>3.0</v>
      </c>
      <c r="AH37" s="2">
        <v>3.0</v>
      </c>
      <c r="AI37" s="2">
        <v>3.0</v>
      </c>
      <c r="AJ37" s="2">
        <v>3.0</v>
      </c>
      <c r="AK37" s="2">
        <v>3.0</v>
      </c>
      <c r="AL37" s="2">
        <v>3.0</v>
      </c>
      <c r="AM37" s="2">
        <v>3.0</v>
      </c>
      <c r="AN37" s="2">
        <v>3.0</v>
      </c>
      <c r="AO37" s="2">
        <v>3.0</v>
      </c>
      <c r="AP37" s="2">
        <v>3.0</v>
      </c>
      <c r="AQ37" s="2">
        <v>3.0</v>
      </c>
      <c r="AR37" s="2">
        <v>3.0</v>
      </c>
      <c r="AS37" s="2">
        <v>3.0</v>
      </c>
      <c r="AT37" s="2">
        <v>3.0</v>
      </c>
      <c r="AU37" s="2">
        <v>3.0</v>
      </c>
      <c r="AV37" s="2">
        <v>3.0</v>
      </c>
      <c r="AW37" s="2">
        <v>3.0</v>
      </c>
      <c r="AX37" s="2">
        <v>3.0</v>
      </c>
      <c r="AY37" s="2">
        <v>3.0</v>
      </c>
      <c r="AZ37" s="2">
        <v>3.0</v>
      </c>
      <c r="BA37" s="2">
        <v>3.0</v>
      </c>
      <c r="BB37" s="2">
        <v>3.0</v>
      </c>
      <c r="BC37" s="2">
        <v>3.0</v>
      </c>
      <c r="BD37" s="2">
        <v>3.0</v>
      </c>
      <c r="BE37" s="2">
        <v>3.0</v>
      </c>
      <c r="BF37" s="2">
        <v>3.0</v>
      </c>
      <c r="BG37" s="2">
        <v>3.0</v>
      </c>
      <c r="BH37" s="2">
        <v>3.0</v>
      </c>
      <c r="BI37" s="2">
        <v>3.0</v>
      </c>
      <c r="BJ37" s="2">
        <v>3.0</v>
      </c>
    </row>
    <row r="38">
      <c r="A38" s="1">
        <v>43563.43727766204</v>
      </c>
      <c r="B38" s="2" t="s">
        <v>99</v>
      </c>
      <c r="C38" s="2">
        <v>3.0</v>
      </c>
      <c r="D38" s="2">
        <v>3.0</v>
      </c>
      <c r="E38" s="2">
        <v>2.0</v>
      </c>
      <c r="F38" s="2">
        <v>2.0</v>
      </c>
      <c r="G38" s="2">
        <v>2.0</v>
      </c>
      <c r="H38" s="2">
        <v>1.0</v>
      </c>
      <c r="I38" s="2">
        <v>2.0</v>
      </c>
      <c r="J38" s="2">
        <v>2.0</v>
      </c>
      <c r="K38" s="2">
        <v>2.0</v>
      </c>
      <c r="L38" s="2">
        <v>2.0</v>
      </c>
      <c r="M38" s="2">
        <v>2.0</v>
      </c>
      <c r="N38" s="2">
        <v>2.0</v>
      </c>
      <c r="O38" s="2">
        <v>2.0</v>
      </c>
      <c r="P38" s="2">
        <v>2.0</v>
      </c>
      <c r="Q38" s="2">
        <v>2.0</v>
      </c>
      <c r="R38" s="2">
        <v>2.0</v>
      </c>
      <c r="S38" s="2">
        <v>1.0</v>
      </c>
      <c r="T38" s="2">
        <v>1.0</v>
      </c>
      <c r="U38" s="2">
        <v>3.0</v>
      </c>
      <c r="V38" s="2">
        <v>3.0</v>
      </c>
      <c r="W38" s="2">
        <v>2.0</v>
      </c>
      <c r="X38" s="2">
        <v>2.0</v>
      </c>
      <c r="Y38" s="2">
        <v>2.0</v>
      </c>
      <c r="Z38" s="2">
        <v>2.0</v>
      </c>
      <c r="AA38" s="2">
        <v>2.0</v>
      </c>
      <c r="AB38" s="2">
        <v>2.0</v>
      </c>
      <c r="AC38" s="2">
        <v>2.0</v>
      </c>
      <c r="AD38" s="2">
        <v>2.0</v>
      </c>
      <c r="AE38" s="2">
        <v>2.0</v>
      </c>
      <c r="AF38" s="2">
        <v>2.0</v>
      </c>
      <c r="AG38" s="2">
        <v>2.0</v>
      </c>
      <c r="AH38" s="2">
        <v>2.0</v>
      </c>
      <c r="AI38" s="2">
        <v>2.0</v>
      </c>
      <c r="AJ38" s="2">
        <v>2.0</v>
      </c>
      <c r="AK38" s="2">
        <v>2.0</v>
      </c>
      <c r="AL38" s="2">
        <v>1.0</v>
      </c>
      <c r="AM38" s="2">
        <v>2.0</v>
      </c>
      <c r="AN38" s="2">
        <v>2.0</v>
      </c>
      <c r="AO38" s="2">
        <v>2.0</v>
      </c>
      <c r="AP38" s="2">
        <v>1.0</v>
      </c>
      <c r="AQ38" s="2">
        <v>1.0</v>
      </c>
      <c r="AR38" s="2">
        <v>2.0</v>
      </c>
      <c r="AS38" s="2">
        <v>1.0</v>
      </c>
      <c r="AT38" s="2">
        <v>1.0</v>
      </c>
      <c r="AU38" s="2">
        <v>1.0</v>
      </c>
      <c r="AV38" s="2">
        <v>1.0</v>
      </c>
      <c r="AW38" s="2">
        <v>1.0</v>
      </c>
      <c r="AX38" s="2">
        <v>1.0</v>
      </c>
      <c r="AY38" s="2">
        <v>3.0</v>
      </c>
      <c r="AZ38" s="2">
        <v>2.0</v>
      </c>
      <c r="BA38" s="2">
        <v>1.0</v>
      </c>
      <c r="BB38" s="2">
        <v>1.0</v>
      </c>
      <c r="BC38" s="2">
        <v>2.0</v>
      </c>
      <c r="BD38" s="2">
        <v>2.0</v>
      </c>
      <c r="BE38" s="2">
        <v>2.0</v>
      </c>
      <c r="BF38" s="2">
        <v>2.0</v>
      </c>
      <c r="BG38" s="2">
        <v>2.0</v>
      </c>
      <c r="BH38" s="2">
        <v>2.0</v>
      </c>
      <c r="BI38" s="2">
        <v>2.0</v>
      </c>
      <c r="BJ38" s="2">
        <v>2.0</v>
      </c>
    </row>
    <row r="39">
      <c r="A39" s="1">
        <v>43563.43960196759</v>
      </c>
      <c r="B39" s="2" t="s">
        <v>100</v>
      </c>
      <c r="C39" s="2">
        <v>2.0</v>
      </c>
      <c r="D39" s="2">
        <v>2.0</v>
      </c>
      <c r="E39" s="2">
        <v>2.0</v>
      </c>
      <c r="F39" s="2">
        <v>2.0</v>
      </c>
      <c r="G39" s="2">
        <v>2.0</v>
      </c>
      <c r="H39" s="2">
        <v>2.0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2.0</v>
      </c>
      <c r="P39" s="2">
        <v>2.0</v>
      </c>
      <c r="Q39" s="2">
        <v>2.0</v>
      </c>
      <c r="R39" s="2">
        <v>2.0</v>
      </c>
      <c r="S39" s="2">
        <v>2.0</v>
      </c>
      <c r="T39" s="2">
        <v>2.0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2.0</v>
      </c>
      <c r="AB39" s="2">
        <v>2.0</v>
      </c>
      <c r="AC39" s="2">
        <v>2.0</v>
      </c>
      <c r="AD39" s="2">
        <v>2.0</v>
      </c>
      <c r="AE39" s="2">
        <v>2.0</v>
      </c>
      <c r="AF39" s="2">
        <v>2.0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3.0</v>
      </c>
      <c r="AM39" s="2">
        <v>2.0</v>
      </c>
      <c r="AN39" s="2">
        <v>2.0</v>
      </c>
      <c r="AO39" s="2">
        <v>2.0</v>
      </c>
      <c r="AP39" s="2">
        <v>2.0</v>
      </c>
      <c r="AQ39" s="2">
        <v>2.0</v>
      </c>
      <c r="AR39" s="2">
        <v>2.0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2.0</v>
      </c>
      <c r="AZ39" s="2">
        <v>2.0</v>
      </c>
      <c r="BA39" s="2">
        <v>2.0</v>
      </c>
      <c r="BB39" s="2">
        <v>2.0</v>
      </c>
      <c r="BC39" s="2">
        <v>2.0</v>
      </c>
      <c r="BD39" s="2">
        <v>2.0</v>
      </c>
      <c r="BE39" s="2">
        <v>2.0</v>
      </c>
      <c r="BF39" s="2">
        <v>2.0</v>
      </c>
      <c r="BG39" s="2">
        <v>2.0</v>
      </c>
      <c r="BH39" s="2">
        <v>2.0</v>
      </c>
      <c r="BI39" s="2">
        <v>2.0</v>
      </c>
      <c r="BJ39" s="2">
        <v>2.0</v>
      </c>
    </row>
    <row r="40">
      <c r="A40" s="1">
        <v>43563.44132608797</v>
      </c>
      <c r="B40" s="2" t="s">
        <v>101</v>
      </c>
      <c r="C40" s="2">
        <v>2.0</v>
      </c>
      <c r="D40" s="2">
        <v>2.0</v>
      </c>
      <c r="E40" s="2">
        <v>3.0</v>
      </c>
      <c r="F40" s="2">
        <v>2.0</v>
      </c>
      <c r="G40" s="2">
        <v>3.0</v>
      </c>
      <c r="H40" s="2">
        <v>2.0</v>
      </c>
      <c r="I40" s="2">
        <v>2.0</v>
      </c>
      <c r="J40" s="2">
        <v>2.0</v>
      </c>
      <c r="K40" s="2">
        <v>3.0</v>
      </c>
      <c r="L40" s="2">
        <v>2.0</v>
      </c>
      <c r="M40" s="2">
        <v>2.0</v>
      </c>
      <c r="N40" s="2">
        <v>2.0</v>
      </c>
      <c r="O40" s="2">
        <v>2.0</v>
      </c>
      <c r="P40" s="2">
        <v>2.0</v>
      </c>
      <c r="Q40" s="2">
        <v>3.0</v>
      </c>
      <c r="R40" s="2">
        <v>2.0</v>
      </c>
      <c r="S40" s="2">
        <v>3.0</v>
      </c>
      <c r="T40" s="2">
        <v>2.0</v>
      </c>
      <c r="U40" s="2">
        <v>2.0</v>
      </c>
      <c r="V40" s="2">
        <v>2.0</v>
      </c>
      <c r="W40" s="2">
        <v>3.0</v>
      </c>
      <c r="X40" s="2">
        <v>2.0</v>
      </c>
      <c r="Y40" s="2">
        <v>3.0</v>
      </c>
      <c r="Z40" s="2">
        <v>2.0</v>
      </c>
      <c r="AA40" s="2">
        <v>2.0</v>
      </c>
      <c r="AB40" s="2">
        <v>2.0</v>
      </c>
      <c r="AC40" s="2">
        <v>3.0</v>
      </c>
      <c r="AD40" s="2">
        <v>2.0</v>
      </c>
      <c r="AE40" s="2">
        <v>3.0</v>
      </c>
      <c r="AF40" s="2">
        <v>2.0</v>
      </c>
      <c r="AG40" s="2">
        <v>2.0</v>
      </c>
      <c r="AH40" s="2">
        <v>2.0</v>
      </c>
      <c r="AI40" s="2">
        <v>3.0</v>
      </c>
      <c r="AJ40" s="2">
        <v>2.0</v>
      </c>
      <c r="AK40" s="2">
        <v>3.0</v>
      </c>
      <c r="AL40" s="2">
        <v>2.0</v>
      </c>
      <c r="AM40" s="2">
        <v>3.0</v>
      </c>
      <c r="AN40" s="2">
        <v>2.0</v>
      </c>
      <c r="AO40" s="2">
        <v>3.0</v>
      </c>
      <c r="AP40" s="2">
        <v>2.0</v>
      </c>
      <c r="AQ40" s="2">
        <v>3.0</v>
      </c>
      <c r="AR40" s="2">
        <v>2.0</v>
      </c>
      <c r="AS40" s="2">
        <v>2.0</v>
      </c>
      <c r="AT40" s="2">
        <v>2.0</v>
      </c>
      <c r="AU40" s="2">
        <v>3.0</v>
      </c>
      <c r="AV40" s="2">
        <v>2.0</v>
      </c>
      <c r="AW40" s="2">
        <v>3.0</v>
      </c>
      <c r="AX40" s="2">
        <v>2.0</v>
      </c>
      <c r="AY40" s="2">
        <v>2.0</v>
      </c>
      <c r="AZ40" s="2">
        <v>2.0</v>
      </c>
      <c r="BA40" s="2">
        <v>2.0</v>
      </c>
      <c r="BB40" s="2">
        <v>2.0</v>
      </c>
      <c r="BC40" s="2">
        <v>2.0</v>
      </c>
      <c r="BD40" s="2">
        <v>2.0</v>
      </c>
      <c r="BE40" s="2">
        <v>2.0</v>
      </c>
      <c r="BF40" s="2">
        <v>2.0</v>
      </c>
      <c r="BG40" s="2">
        <v>2.0</v>
      </c>
      <c r="BH40" s="2">
        <v>2.0</v>
      </c>
      <c r="BI40" s="2">
        <v>2.0</v>
      </c>
      <c r="BJ40" s="2">
        <v>2.0</v>
      </c>
    </row>
    <row r="41">
      <c r="A41" s="1">
        <v>43563.44318599537</v>
      </c>
      <c r="B41" s="2" t="s">
        <v>102</v>
      </c>
      <c r="C41" s="2">
        <v>3.0</v>
      </c>
      <c r="D41" s="2">
        <v>3.0</v>
      </c>
      <c r="E41" s="2">
        <v>3.0</v>
      </c>
      <c r="F41" s="2">
        <v>3.0</v>
      </c>
      <c r="G41" s="2">
        <v>3.0</v>
      </c>
      <c r="H41" s="2">
        <v>3.0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2.0</v>
      </c>
      <c r="V41" s="2">
        <v>3.0</v>
      </c>
      <c r="W41" s="2">
        <v>2.0</v>
      </c>
      <c r="X41" s="2">
        <v>2.0</v>
      </c>
      <c r="Y41" s="2">
        <v>2.0</v>
      </c>
      <c r="Z41" s="2">
        <v>3.0</v>
      </c>
      <c r="AA41" s="2">
        <v>3.0</v>
      </c>
      <c r="AB41" s="2">
        <v>2.0</v>
      </c>
      <c r="AC41" s="2">
        <v>2.0</v>
      </c>
      <c r="AD41" s="2">
        <v>2.0</v>
      </c>
      <c r="AE41" s="2">
        <v>3.0</v>
      </c>
      <c r="AF41" s="2">
        <v>2.0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  <c r="AQ41" s="2">
        <v>3.0</v>
      </c>
      <c r="AR41" s="2">
        <v>3.0</v>
      </c>
      <c r="AS41" s="2">
        <v>2.0</v>
      </c>
      <c r="AT41" s="2">
        <v>3.0</v>
      </c>
      <c r="AU41" s="2">
        <v>2.0</v>
      </c>
      <c r="AV41" s="2">
        <v>2.0</v>
      </c>
      <c r="AW41" s="2">
        <v>3.0</v>
      </c>
      <c r="AX41" s="2">
        <v>2.0</v>
      </c>
      <c r="AY41" s="2">
        <v>3.0</v>
      </c>
      <c r="AZ41" s="2">
        <v>3.0</v>
      </c>
      <c r="BA41" s="2">
        <v>3.0</v>
      </c>
      <c r="BB41" s="2">
        <v>3.0</v>
      </c>
      <c r="BC41" s="2">
        <v>3.0</v>
      </c>
      <c r="BD41" s="2">
        <v>3.0</v>
      </c>
      <c r="BE41" s="2">
        <v>3.0</v>
      </c>
      <c r="BF41" s="2">
        <v>3.0</v>
      </c>
      <c r="BG41" s="2">
        <v>3.0</v>
      </c>
      <c r="BH41" s="2">
        <v>3.0</v>
      </c>
      <c r="BI41" s="2">
        <v>3.0</v>
      </c>
      <c r="BJ41" s="2">
        <v>3.0</v>
      </c>
    </row>
    <row r="42">
      <c r="A42" s="1">
        <v>43563.451462337965</v>
      </c>
      <c r="B42" s="2" t="s">
        <v>103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2.0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2.0</v>
      </c>
      <c r="BB42" s="2">
        <v>2.0</v>
      </c>
      <c r="BC42" s="2">
        <v>3.0</v>
      </c>
      <c r="BD42" s="2">
        <v>3.0</v>
      </c>
      <c r="BE42" s="2">
        <v>3.0</v>
      </c>
      <c r="BF42" s="2">
        <v>3.0</v>
      </c>
      <c r="BG42" s="2">
        <v>3.0</v>
      </c>
      <c r="BH42" s="2">
        <v>3.0</v>
      </c>
      <c r="BI42" s="2">
        <v>2.0</v>
      </c>
      <c r="BJ42" s="2">
        <v>2.0</v>
      </c>
    </row>
    <row r="43">
      <c r="A43" s="1">
        <v>43563.46287942129</v>
      </c>
      <c r="B43" s="2" t="s">
        <v>104</v>
      </c>
      <c r="C43" s="2">
        <v>3.0</v>
      </c>
      <c r="D43" s="2">
        <v>3.0</v>
      </c>
      <c r="E43" s="2">
        <v>3.0</v>
      </c>
      <c r="F43" s="2">
        <v>3.0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3.0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</row>
    <row r="44">
      <c r="A44" s="1">
        <v>43563.49548550926</v>
      </c>
      <c r="B44" s="2" t="s">
        <v>105</v>
      </c>
      <c r="C44" s="2">
        <v>3.0</v>
      </c>
      <c r="D44" s="2">
        <v>2.0</v>
      </c>
      <c r="E44" s="2">
        <v>2.0</v>
      </c>
      <c r="F44" s="2">
        <v>2.0</v>
      </c>
      <c r="G44" s="2">
        <v>2.0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2.0</v>
      </c>
      <c r="Q44" s="2">
        <v>2.0</v>
      </c>
      <c r="R44" s="2">
        <v>2.0</v>
      </c>
      <c r="S44" s="2">
        <v>2.0</v>
      </c>
      <c r="T44" s="2">
        <v>3.0</v>
      </c>
      <c r="U44" s="2">
        <v>2.0</v>
      </c>
      <c r="V44" s="2">
        <v>3.0</v>
      </c>
      <c r="W44" s="2">
        <v>2.0</v>
      </c>
      <c r="X44" s="2">
        <v>2.0</v>
      </c>
      <c r="Y44" s="2">
        <v>2.0</v>
      </c>
      <c r="Z44" s="2">
        <v>2.0</v>
      </c>
      <c r="AA44" s="2">
        <v>2.0</v>
      </c>
      <c r="AB44" s="2">
        <v>2.0</v>
      </c>
      <c r="AC44" s="2">
        <v>2.0</v>
      </c>
      <c r="AD44" s="2">
        <v>2.0</v>
      </c>
      <c r="AE44" s="2">
        <v>2.0</v>
      </c>
      <c r="AF44" s="2">
        <v>2.0</v>
      </c>
      <c r="AG44" s="2">
        <v>3.0</v>
      </c>
      <c r="AH44" s="2">
        <v>3.0</v>
      </c>
      <c r="AI44" s="2">
        <v>2.0</v>
      </c>
      <c r="AJ44" s="2">
        <v>3.0</v>
      </c>
      <c r="AK44" s="2">
        <v>3.0</v>
      </c>
      <c r="AL44" s="2">
        <v>2.0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2.0</v>
      </c>
      <c r="AS44" s="2">
        <v>2.0</v>
      </c>
      <c r="AT44" s="2">
        <v>2.0</v>
      </c>
      <c r="AU44" s="2">
        <v>2.0</v>
      </c>
      <c r="AV44" s="2">
        <v>2.0</v>
      </c>
      <c r="AW44" s="2">
        <v>2.0</v>
      </c>
      <c r="AX44" s="2">
        <v>2.0</v>
      </c>
      <c r="AY44" s="2">
        <v>2.0</v>
      </c>
      <c r="AZ44" s="2">
        <v>2.0</v>
      </c>
      <c r="BA44" s="2">
        <v>2.0</v>
      </c>
      <c r="BB44" s="2">
        <v>2.0</v>
      </c>
      <c r="BC44" s="2">
        <v>2.0</v>
      </c>
      <c r="BD44" s="2">
        <v>2.0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</row>
    <row r="45">
      <c r="A45" s="1">
        <v>43563.496420613425</v>
      </c>
      <c r="B45" s="2" t="s">
        <v>106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3.0</v>
      </c>
      <c r="U45" s="2">
        <v>3.0</v>
      </c>
      <c r="V45" s="2">
        <v>3.0</v>
      </c>
      <c r="W45" s="2">
        <v>3.0</v>
      </c>
      <c r="X45" s="2">
        <v>3.0</v>
      </c>
      <c r="Y45" s="2">
        <v>3.0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2.0</v>
      </c>
      <c r="AH45" s="2">
        <v>2.0</v>
      </c>
      <c r="AI45" s="2">
        <v>2.0</v>
      </c>
      <c r="AJ45" s="2">
        <v>2.0</v>
      </c>
      <c r="AK45" s="2">
        <v>2.0</v>
      </c>
      <c r="AL45" s="2">
        <v>2.0</v>
      </c>
      <c r="AM45" s="2">
        <v>3.0</v>
      </c>
      <c r="AN45" s="2">
        <v>3.0</v>
      </c>
      <c r="AO45" s="2">
        <v>3.0</v>
      </c>
      <c r="AP45" s="2">
        <v>3.0</v>
      </c>
      <c r="AQ45" s="2">
        <v>3.0</v>
      </c>
      <c r="AR45" s="2">
        <v>3.0</v>
      </c>
      <c r="AS45" s="2">
        <v>3.0</v>
      </c>
      <c r="AT45" s="2">
        <v>3.0</v>
      </c>
      <c r="AU45" s="2">
        <v>2.0</v>
      </c>
      <c r="AV45" s="2">
        <v>2.0</v>
      </c>
      <c r="AW45" s="2">
        <v>2.0</v>
      </c>
      <c r="AX45" s="2">
        <v>2.0</v>
      </c>
      <c r="AY45" s="2">
        <v>3.0</v>
      </c>
      <c r="AZ45" s="2">
        <v>3.0</v>
      </c>
      <c r="BA45" s="2">
        <v>2.0</v>
      </c>
      <c r="BB45" s="2">
        <v>2.0</v>
      </c>
      <c r="BC45" s="2">
        <v>2.0</v>
      </c>
      <c r="BD45" s="2">
        <v>2.0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3.0</v>
      </c>
    </row>
    <row r="46">
      <c r="A46" s="1">
        <v>43563.50628266204</v>
      </c>
      <c r="B46" s="2" t="s">
        <v>107</v>
      </c>
      <c r="C46" s="2">
        <v>2.0</v>
      </c>
      <c r="D46" s="2">
        <v>2.0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2.0</v>
      </c>
      <c r="Q46" s="2">
        <v>3.0</v>
      </c>
      <c r="R46" s="2">
        <v>3.0</v>
      </c>
      <c r="S46" s="2">
        <v>3.0</v>
      </c>
      <c r="T46" s="2">
        <v>3.0</v>
      </c>
      <c r="U46" s="2">
        <v>3.0</v>
      </c>
      <c r="V46" s="2">
        <v>3.0</v>
      </c>
      <c r="W46" s="2">
        <v>3.0</v>
      </c>
      <c r="X46" s="2">
        <v>3.0</v>
      </c>
      <c r="Y46" s="2">
        <v>2.0</v>
      </c>
      <c r="Z46" s="2">
        <v>3.0</v>
      </c>
      <c r="AA46" s="2">
        <v>3.0</v>
      </c>
      <c r="AB46" s="2">
        <v>3.0</v>
      </c>
      <c r="AC46" s="2">
        <v>3.0</v>
      </c>
      <c r="AD46" s="2">
        <v>3.0</v>
      </c>
      <c r="AE46" s="2">
        <v>3.0</v>
      </c>
      <c r="AF46" s="2">
        <v>3.0</v>
      </c>
      <c r="AG46" s="2">
        <v>2.0</v>
      </c>
      <c r="AH46" s="2">
        <v>2.0</v>
      </c>
      <c r="AI46" s="2">
        <v>3.0</v>
      </c>
      <c r="AJ46" s="2">
        <v>2.0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  <c r="AQ46" s="2">
        <v>3.0</v>
      </c>
      <c r="AR46" s="2">
        <v>3.0</v>
      </c>
      <c r="AS46" s="2">
        <v>3.0</v>
      </c>
      <c r="AT46" s="2">
        <v>2.0</v>
      </c>
      <c r="AU46" s="2">
        <v>3.0</v>
      </c>
      <c r="AV46" s="2">
        <v>3.0</v>
      </c>
      <c r="AW46" s="2">
        <v>3.0</v>
      </c>
      <c r="AX46" s="2">
        <v>3.0</v>
      </c>
      <c r="AY46" s="2">
        <v>3.0</v>
      </c>
      <c r="AZ46" s="2">
        <v>3.0</v>
      </c>
      <c r="BA46" s="2">
        <v>3.0</v>
      </c>
      <c r="BB46" s="2">
        <v>3.0</v>
      </c>
      <c r="BC46" s="2">
        <v>3.0</v>
      </c>
      <c r="BD46" s="2">
        <v>3.0</v>
      </c>
      <c r="BE46" s="2">
        <v>3.0</v>
      </c>
      <c r="BF46" s="2">
        <v>3.0</v>
      </c>
      <c r="BG46" s="2">
        <v>3.0</v>
      </c>
      <c r="BH46" s="2">
        <v>3.0</v>
      </c>
      <c r="BI46" s="2">
        <v>3.0</v>
      </c>
      <c r="BJ46" s="2">
        <v>3.0</v>
      </c>
    </row>
    <row r="47">
      <c r="A47" s="1">
        <v>43563.51028002315</v>
      </c>
      <c r="B47" s="2" t="s">
        <v>108</v>
      </c>
      <c r="C47" s="2">
        <v>2.0</v>
      </c>
      <c r="D47" s="2">
        <v>2.0</v>
      </c>
      <c r="E47" s="2">
        <v>3.0</v>
      </c>
      <c r="F47" s="2">
        <v>3.0</v>
      </c>
      <c r="G47" s="2">
        <v>2.0</v>
      </c>
      <c r="H47" s="2">
        <v>3.0</v>
      </c>
      <c r="I47" s="2">
        <v>3.0</v>
      </c>
      <c r="J47" s="2">
        <v>1.0</v>
      </c>
      <c r="K47" s="2">
        <v>3.0</v>
      </c>
      <c r="L47" s="2">
        <v>3.0</v>
      </c>
      <c r="M47" s="2">
        <v>1.0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1.0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1.0</v>
      </c>
      <c r="Z47" s="2">
        <v>3.0</v>
      </c>
      <c r="AA47" s="2">
        <v>3.0</v>
      </c>
      <c r="AB47" s="2">
        <v>1.0</v>
      </c>
      <c r="AC47" s="2">
        <v>3.0</v>
      </c>
      <c r="AD47" s="2">
        <v>3.0</v>
      </c>
      <c r="AE47" s="2">
        <v>1.0</v>
      </c>
      <c r="AF47" s="2">
        <v>1.0</v>
      </c>
      <c r="AG47" s="2">
        <v>2.0</v>
      </c>
      <c r="AH47" s="2">
        <v>2.0</v>
      </c>
      <c r="AI47" s="2">
        <v>2.0</v>
      </c>
      <c r="AJ47" s="2">
        <v>2.0</v>
      </c>
      <c r="AK47" s="2">
        <v>1.0</v>
      </c>
      <c r="AL47" s="2">
        <v>2.0</v>
      </c>
      <c r="AM47" s="2">
        <v>3.0</v>
      </c>
      <c r="AN47" s="2">
        <v>3.0</v>
      </c>
      <c r="AO47" s="2">
        <v>3.0</v>
      </c>
      <c r="AP47" s="2">
        <v>3.0</v>
      </c>
      <c r="AQ47" s="2">
        <v>1.0</v>
      </c>
      <c r="AR47" s="2">
        <v>3.0</v>
      </c>
      <c r="AS47" s="2">
        <v>2.0</v>
      </c>
      <c r="AT47" s="2">
        <v>2.0</v>
      </c>
      <c r="AU47" s="2">
        <v>2.0</v>
      </c>
      <c r="AV47" s="2">
        <v>2.0</v>
      </c>
      <c r="AW47" s="2">
        <v>2.0</v>
      </c>
      <c r="AX47" s="2">
        <v>2.0</v>
      </c>
      <c r="AY47" s="2">
        <v>3.0</v>
      </c>
      <c r="AZ47" s="2">
        <v>3.0</v>
      </c>
      <c r="BA47" s="2">
        <v>3.0</v>
      </c>
      <c r="BB47" s="2">
        <v>3.0</v>
      </c>
      <c r="BC47" s="2">
        <v>1.0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1.0</v>
      </c>
      <c r="BJ47" s="2">
        <v>3.0</v>
      </c>
    </row>
    <row r="48">
      <c r="A48" s="1">
        <v>43563.51207892361</v>
      </c>
      <c r="B48" s="2" t="s">
        <v>109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3.0</v>
      </c>
      <c r="AW48" s="2">
        <v>3.0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3.0</v>
      </c>
      <c r="BG48" s="2">
        <v>3.0</v>
      </c>
      <c r="BH48" s="2">
        <v>3.0</v>
      </c>
      <c r="BI48" s="2">
        <v>3.0</v>
      </c>
      <c r="BJ48" s="2">
        <v>3.0</v>
      </c>
    </row>
    <row r="49">
      <c r="A49" s="1">
        <v>43563.52355533565</v>
      </c>
      <c r="B49" s="2" t="s">
        <v>110</v>
      </c>
      <c r="C49" s="2">
        <v>2.0</v>
      </c>
      <c r="D49" s="2">
        <v>3.0</v>
      </c>
      <c r="E49" s="2">
        <v>3.0</v>
      </c>
      <c r="F49" s="2">
        <v>3.0</v>
      </c>
      <c r="G49" s="2">
        <v>1.0</v>
      </c>
      <c r="H49" s="2">
        <v>2.0</v>
      </c>
      <c r="I49" s="2">
        <v>3.0</v>
      </c>
      <c r="J49" s="2">
        <v>3.0</v>
      </c>
      <c r="K49" s="2">
        <v>3.0</v>
      </c>
      <c r="L49" s="2">
        <v>3.0</v>
      </c>
      <c r="M49" s="2">
        <v>2.0</v>
      </c>
      <c r="N49" s="2">
        <v>3.0</v>
      </c>
      <c r="O49" s="2">
        <v>3.0</v>
      </c>
      <c r="P49" s="2">
        <v>2.0</v>
      </c>
      <c r="Q49" s="2">
        <v>3.0</v>
      </c>
      <c r="R49" s="2">
        <v>3.0</v>
      </c>
      <c r="S49" s="2">
        <v>1.0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1.0</v>
      </c>
      <c r="Z49" s="2">
        <v>3.0</v>
      </c>
      <c r="AA49" s="2">
        <v>2.0</v>
      </c>
      <c r="AB49" s="2">
        <v>2.0</v>
      </c>
      <c r="AC49" s="2">
        <v>3.0</v>
      </c>
      <c r="AD49" s="2">
        <v>3.0</v>
      </c>
      <c r="AE49" s="2">
        <v>2.0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2.0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1.0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1.0</v>
      </c>
      <c r="BD49" s="2">
        <v>3.0</v>
      </c>
      <c r="BE49" s="2">
        <v>2.0</v>
      </c>
      <c r="BF49" s="2">
        <v>3.0</v>
      </c>
      <c r="BG49" s="2">
        <v>3.0</v>
      </c>
      <c r="BH49" s="2">
        <v>2.0</v>
      </c>
      <c r="BI49" s="2">
        <v>1.0</v>
      </c>
      <c r="BJ49" s="2">
        <v>3.0</v>
      </c>
    </row>
    <row r="50">
      <c r="A50" s="1">
        <v>43563.53962601852</v>
      </c>
      <c r="B50" s="2" t="s">
        <v>111</v>
      </c>
      <c r="C50" s="2">
        <v>3.0</v>
      </c>
      <c r="D50" s="2">
        <v>3.0</v>
      </c>
      <c r="E50" s="2">
        <v>3.0</v>
      </c>
      <c r="F50" s="2">
        <v>3.0</v>
      </c>
      <c r="G50" s="2">
        <v>3.0</v>
      </c>
      <c r="H50" s="2">
        <v>3.0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  <c r="AQ50" s="2">
        <v>3.0</v>
      </c>
      <c r="AR50" s="2">
        <v>3.0</v>
      </c>
      <c r="AS50" s="2">
        <v>3.0</v>
      </c>
      <c r="AT50" s="2">
        <v>3.0</v>
      </c>
      <c r="AU50" s="2">
        <v>3.0</v>
      </c>
      <c r="AV50" s="2">
        <v>3.0</v>
      </c>
      <c r="AW50" s="2">
        <v>3.0</v>
      </c>
      <c r="AX50" s="2">
        <v>3.0</v>
      </c>
      <c r="AY50" s="2">
        <v>3.0</v>
      </c>
      <c r="AZ50" s="2">
        <v>3.0</v>
      </c>
      <c r="BA50" s="2">
        <v>3.0</v>
      </c>
      <c r="BB50" s="2">
        <v>3.0</v>
      </c>
      <c r="BC50" s="2">
        <v>3.0</v>
      </c>
      <c r="BD50" s="2">
        <v>3.0</v>
      </c>
      <c r="BE50" s="2">
        <v>3.0</v>
      </c>
      <c r="BF50" s="2">
        <v>3.0</v>
      </c>
      <c r="BG50" s="2">
        <v>3.0</v>
      </c>
      <c r="BH50" s="2">
        <v>3.0</v>
      </c>
      <c r="BI50" s="2">
        <v>3.0</v>
      </c>
      <c r="BJ50" s="2">
        <v>3.0</v>
      </c>
    </row>
    <row r="51">
      <c r="A51" s="1">
        <v>43563.581681006945</v>
      </c>
      <c r="B51" s="2" t="s">
        <v>112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3.0</v>
      </c>
      <c r="I51" s="2">
        <v>2.0</v>
      </c>
      <c r="J51" s="2">
        <v>3.0</v>
      </c>
      <c r="K51" s="2">
        <v>3.0</v>
      </c>
      <c r="L51" s="2">
        <v>2.0</v>
      </c>
      <c r="M51" s="2">
        <v>3.0</v>
      </c>
      <c r="N51" s="2">
        <v>3.0</v>
      </c>
      <c r="O51" s="2">
        <v>3.0</v>
      </c>
      <c r="P51" s="2">
        <v>3.0</v>
      </c>
      <c r="Q51" s="2">
        <v>2.0</v>
      </c>
      <c r="R51" s="2">
        <v>3.0</v>
      </c>
      <c r="S51" s="2">
        <v>2.0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2.0</v>
      </c>
      <c r="AB51" s="2">
        <v>2.0</v>
      </c>
      <c r="AC51" s="2">
        <v>3.0</v>
      </c>
      <c r="AD51" s="2">
        <v>3.0</v>
      </c>
      <c r="AE51" s="2">
        <v>3.0</v>
      </c>
      <c r="AF51" s="2">
        <v>2.0</v>
      </c>
      <c r="AG51" s="2">
        <v>2.0</v>
      </c>
      <c r="AH51" s="2">
        <v>3.0</v>
      </c>
      <c r="AI51" s="2">
        <v>3.0</v>
      </c>
      <c r="AJ51" s="2">
        <v>2.0</v>
      </c>
      <c r="AK51" s="2">
        <v>3.0</v>
      </c>
      <c r="AL51" s="2">
        <v>2.0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  <c r="BA51" s="2">
        <v>3.0</v>
      </c>
      <c r="BB51" s="2">
        <v>3.0</v>
      </c>
      <c r="BC51" s="2">
        <v>3.0</v>
      </c>
      <c r="BD51" s="2">
        <v>3.0</v>
      </c>
      <c r="BE51" s="2">
        <v>3.0</v>
      </c>
      <c r="BF51" s="2">
        <v>3.0</v>
      </c>
      <c r="BG51" s="2">
        <v>3.0</v>
      </c>
      <c r="BH51" s="2">
        <v>3.0</v>
      </c>
      <c r="BI51" s="2">
        <v>2.0</v>
      </c>
      <c r="BJ51" s="2">
        <v>3.0</v>
      </c>
    </row>
    <row r="52">
      <c r="A52" s="1">
        <v>43563.74254402777</v>
      </c>
      <c r="B52" s="2" t="s">
        <v>113</v>
      </c>
      <c r="C52" s="2">
        <v>2.0</v>
      </c>
      <c r="D52" s="2">
        <v>2.0</v>
      </c>
      <c r="E52" s="2">
        <v>2.0</v>
      </c>
      <c r="F52" s="2">
        <v>2.0</v>
      </c>
      <c r="G52" s="2">
        <v>2.0</v>
      </c>
      <c r="H52" s="2">
        <v>2.0</v>
      </c>
      <c r="I52" s="2">
        <v>2.0</v>
      </c>
      <c r="J52" s="2">
        <v>2.0</v>
      </c>
      <c r="K52" s="2">
        <v>2.0</v>
      </c>
      <c r="L52" s="2">
        <v>2.0</v>
      </c>
      <c r="M52" s="2">
        <v>2.0</v>
      </c>
      <c r="N52" s="2">
        <v>3.0</v>
      </c>
      <c r="O52" s="2">
        <v>2.0</v>
      </c>
      <c r="P52" s="2">
        <v>2.0</v>
      </c>
      <c r="Q52" s="2">
        <v>2.0</v>
      </c>
      <c r="R52" s="2">
        <v>2.0</v>
      </c>
      <c r="S52" s="2">
        <v>2.0</v>
      </c>
      <c r="T52" s="2">
        <v>2.0</v>
      </c>
      <c r="U52" s="2">
        <v>3.0</v>
      </c>
      <c r="V52" s="2">
        <v>2.0</v>
      </c>
      <c r="W52" s="2">
        <v>2.0</v>
      </c>
      <c r="X52" s="2">
        <v>2.0</v>
      </c>
      <c r="Y52" s="2">
        <v>2.0</v>
      </c>
      <c r="Z52" s="2">
        <v>2.0</v>
      </c>
      <c r="AA52" s="2">
        <v>2.0</v>
      </c>
      <c r="AB52" s="2">
        <v>2.0</v>
      </c>
      <c r="AC52" s="2">
        <v>2.0</v>
      </c>
      <c r="AD52" s="2">
        <v>2.0</v>
      </c>
      <c r="AE52" s="2">
        <v>2.0</v>
      </c>
      <c r="AF52" s="2">
        <v>2.0</v>
      </c>
      <c r="AG52" s="2">
        <v>2.0</v>
      </c>
      <c r="AH52" s="2">
        <v>2.0</v>
      </c>
      <c r="AI52" s="2">
        <v>2.0</v>
      </c>
      <c r="AJ52" s="2">
        <v>2.0</v>
      </c>
      <c r="AK52" s="2">
        <v>2.0</v>
      </c>
      <c r="AL52" s="2">
        <v>2.0</v>
      </c>
      <c r="AM52" s="2">
        <v>2.0</v>
      </c>
      <c r="AN52" s="2">
        <v>2.0</v>
      </c>
      <c r="AO52" s="2">
        <v>2.0</v>
      </c>
      <c r="AP52" s="2">
        <v>2.0</v>
      </c>
      <c r="AQ52" s="2">
        <v>2.0</v>
      </c>
      <c r="AR52" s="2">
        <v>2.0</v>
      </c>
      <c r="AS52" s="2">
        <v>2.0</v>
      </c>
      <c r="AT52" s="2">
        <v>2.0</v>
      </c>
      <c r="AU52" s="2">
        <v>2.0</v>
      </c>
      <c r="AV52" s="2">
        <v>2.0</v>
      </c>
      <c r="AW52" s="2">
        <v>2.0</v>
      </c>
      <c r="AX52" s="2">
        <v>2.0</v>
      </c>
      <c r="AY52" s="2">
        <v>2.0</v>
      </c>
      <c r="AZ52" s="2">
        <v>2.0</v>
      </c>
      <c r="BA52" s="2">
        <v>2.0</v>
      </c>
      <c r="BB52" s="2">
        <v>2.0</v>
      </c>
      <c r="BC52" s="2">
        <v>2.0</v>
      </c>
      <c r="BD52" s="2">
        <v>2.0</v>
      </c>
      <c r="BE52" s="2">
        <v>2.0</v>
      </c>
      <c r="BF52" s="2">
        <v>2.0</v>
      </c>
      <c r="BG52" s="2">
        <v>2.0</v>
      </c>
      <c r="BH52" s="2">
        <v>2.0</v>
      </c>
      <c r="BI52" s="2">
        <v>2.0</v>
      </c>
      <c r="BJ52" s="2">
        <v>2.0</v>
      </c>
    </row>
    <row r="53">
      <c r="A53" s="1">
        <v>43564.64925520834</v>
      </c>
      <c r="B53" s="2" t="s">
        <v>114</v>
      </c>
      <c r="C53" s="2">
        <v>3.0</v>
      </c>
      <c r="D53" s="2">
        <v>3.0</v>
      </c>
      <c r="E53" s="2">
        <v>2.0</v>
      </c>
      <c r="F53" s="2">
        <v>1.0</v>
      </c>
      <c r="G53" s="2">
        <v>1.0</v>
      </c>
      <c r="H53" s="2">
        <v>1.0</v>
      </c>
      <c r="I53" s="2">
        <v>3.0</v>
      </c>
      <c r="J53" s="2">
        <v>3.0</v>
      </c>
      <c r="K53" s="2">
        <v>3.0</v>
      </c>
      <c r="L53" s="2">
        <v>1.0</v>
      </c>
      <c r="M53" s="2">
        <v>1.0</v>
      </c>
      <c r="N53" s="2">
        <v>1.0</v>
      </c>
      <c r="O53" s="2">
        <v>3.0</v>
      </c>
      <c r="P53" s="2">
        <v>3.0</v>
      </c>
      <c r="Q53" s="2">
        <v>1.0</v>
      </c>
      <c r="R53" s="2">
        <v>2.0</v>
      </c>
      <c r="S53" s="2">
        <v>1.0</v>
      </c>
      <c r="T53" s="2">
        <v>1.0</v>
      </c>
      <c r="U53" s="2">
        <v>2.0</v>
      </c>
      <c r="V53" s="2">
        <v>3.0</v>
      </c>
      <c r="W53" s="2">
        <v>2.0</v>
      </c>
      <c r="X53" s="2">
        <v>1.0</v>
      </c>
      <c r="Y53" s="2">
        <v>1.0</v>
      </c>
      <c r="Z53" s="2">
        <v>1.0</v>
      </c>
      <c r="AA53" s="2">
        <v>2.0</v>
      </c>
      <c r="AB53" s="2">
        <v>2.0</v>
      </c>
      <c r="AC53" s="2">
        <v>2.0</v>
      </c>
      <c r="AD53" s="2">
        <v>1.0</v>
      </c>
      <c r="AE53" s="2">
        <v>1.0</v>
      </c>
      <c r="AF53" s="2">
        <v>1.0</v>
      </c>
      <c r="AG53" s="2">
        <v>3.0</v>
      </c>
      <c r="AH53" s="2">
        <v>3.0</v>
      </c>
      <c r="AI53" s="2">
        <v>2.0</v>
      </c>
      <c r="AJ53" s="2">
        <v>2.0</v>
      </c>
      <c r="AK53" s="2">
        <v>1.0</v>
      </c>
      <c r="AL53" s="2">
        <v>1.0</v>
      </c>
      <c r="AM53" s="2">
        <v>3.0</v>
      </c>
      <c r="AN53" s="2">
        <v>2.0</v>
      </c>
      <c r="AO53" s="2">
        <v>3.0</v>
      </c>
      <c r="AP53" s="2">
        <v>2.0</v>
      </c>
      <c r="AQ53" s="2">
        <v>1.0</v>
      </c>
      <c r="AR53" s="2">
        <v>1.0</v>
      </c>
      <c r="AS53" s="2">
        <v>2.0</v>
      </c>
      <c r="AT53" s="2">
        <v>3.0</v>
      </c>
      <c r="AU53" s="2">
        <v>2.0</v>
      </c>
      <c r="AV53" s="2">
        <v>1.0</v>
      </c>
      <c r="AW53" s="2">
        <v>1.0</v>
      </c>
      <c r="AX53" s="2">
        <v>1.0</v>
      </c>
      <c r="AY53" s="2">
        <v>2.0</v>
      </c>
      <c r="AZ53" s="2">
        <v>2.0</v>
      </c>
      <c r="BA53" s="2">
        <v>2.0</v>
      </c>
      <c r="BB53" s="2">
        <v>1.0</v>
      </c>
      <c r="BC53" s="2">
        <v>1.0</v>
      </c>
      <c r="BD53" s="2">
        <v>1.0</v>
      </c>
      <c r="BE53" s="2">
        <v>3.0</v>
      </c>
      <c r="BF53" s="2">
        <v>2.0</v>
      </c>
      <c r="BG53" s="2">
        <v>2.0</v>
      </c>
      <c r="BH53" s="2">
        <v>2.0</v>
      </c>
      <c r="BI53" s="2">
        <v>1.0</v>
      </c>
      <c r="BJ53" s="2">
        <v>1.0</v>
      </c>
    </row>
    <row r="54">
      <c r="A54" s="1">
        <v>43564.70148590278</v>
      </c>
      <c r="B54" s="2" t="s">
        <v>115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  <c r="AQ54" s="2">
        <v>3.0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3.0</v>
      </c>
      <c r="AY54" s="2">
        <v>3.0</v>
      </c>
      <c r="AZ54" s="2">
        <v>3.0</v>
      </c>
      <c r="BA54" s="2">
        <v>3.0</v>
      </c>
      <c r="BB54" s="2">
        <v>3.0</v>
      </c>
      <c r="BC54" s="2">
        <v>3.0</v>
      </c>
      <c r="BD54" s="2">
        <v>3.0</v>
      </c>
      <c r="BE54" s="2">
        <v>3.0</v>
      </c>
      <c r="BF54" s="2">
        <v>3.0</v>
      </c>
      <c r="BG54" s="2">
        <v>3.0</v>
      </c>
      <c r="BH54" s="2">
        <v>3.0</v>
      </c>
      <c r="BI54" s="3" t="s">
        <v>116</v>
      </c>
      <c r="BJ54" s="2">
        <v>3.0</v>
      </c>
    </row>
    <row r="55">
      <c r="A55" s="1">
        <v>43565.38092638889</v>
      </c>
      <c r="B55" s="2" t="s">
        <v>117</v>
      </c>
      <c r="C55" s="2">
        <v>2.0</v>
      </c>
      <c r="D55" s="2">
        <v>2.0</v>
      </c>
      <c r="E55" s="2">
        <v>3.0</v>
      </c>
      <c r="F55" s="2">
        <v>2.0</v>
      </c>
      <c r="G55" s="2">
        <v>2.0</v>
      </c>
      <c r="H55" s="2">
        <v>2.0</v>
      </c>
      <c r="I55" s="2">
        <v>3.0</v>
      </c>
      <c r="J55" s="2">
        <v>2.0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2.0</v>
      </c>
      <c r="Q55" s="2">
        <v>3.0</v>
      </c>
      <c r="R55" s="2">
        <v>2.0</v>
      </c>
      <c r="S55" s="2">
        <v>2.0</v>
      </c>
      <c r="T55" s="2">
        <v>3.0</v>
      </c>
      <c r="U55" s="2">
        <v>3.0</v>
      </c>
      <c r="V55" s="2">
        <v>3.0</v>
      </c>
      <c r="W55" s="2">
        <v>3.0</v>
      </c>
      <c r="X55" s="2">
        <v>3.0</v>
      </c>
      <c r="Y55" s="2">
        <v>2.0</v>
      </c>
      <c r="Z55" s="2">
        <v>3.0</v>
      </c>
      <c r="AA55" s="2">
        <v>3.0</v>
      </c>
      <c r="AB55" s="2">
        <v>2.0</v>
      </c>
      <c r="AC55" s="2">
        <v>2.0</v>
      </c>
      <c r="AD55" s="2">
        <v>2.0</v>
      </c>
      <c r="AE55" s="2">
        <v>2.0</v>
      </c>
      <c r="AF55" s="2">
        <v>2.0</v>
      </c>
      <c r="AG55" s="2">
        <v>3.0</v>
      </c>
      <c r="AH55" s="2">
        <v>3.0</v>
      </c>
      <c r="AI55" s="2">
        <v>3.0</v>
      </c>
      <c r="AJ55" s="2">
        <v>3.0</v>
      </c>
      <c r="AK55" s="2">
        <v>3.0</v>
      </c>
      <c r="AL55" s="2">
        <v>3.0</v>
      </c>
      <c r="AM55" s="2">
        <v>2.0</v>
      </c>
      <c r="AN55" s="2">
        <v>3.0</v>
      </c>
      <c r="AO55" s="2">
        <v>3.0</v>
      </c>
      <c r="AP55" s="2">
        <v>3.0</v>
      </c>
      <c r="AQ55" s="2">
        <v>3.0</v>
      </c>
      <c r="AR55" s="2">
        <v>3.0</v>
      </c>
      <c r="AS55" s="2">
        <v>3.0</v>
      </c>
      <c r="AT55" s="2">
        <v>2.0</v>
      </c>
      <c r="AU55" s="2">
        <v>3.0</v>
      </c>
      <c r="AV55" s="2">
        <v>3.0</v>
      </c>
      <c r="AW55" s="2">
        <v>3.0</v>
      </c>
      <c r="AX55" s="2">
        <v>3.0</v>
      </c>
      <c r="AY55" s="2">
        <v>3.0</v>
      </c>
      <c r="AZ55" s="2">
        <v>3.0</v>
      </c>
      <c r="BA55" s="2">
        <v>3.0</v>
      </c>
      <c r="BB55" s="2">
        <v>3.0</v>
      </c>
      <c r="BC55" s="2">
        <v>3.0</v>
      </c>
      <c r="BD55" s="2">
        <v>3.0</v>
      </c>
      <c r="BE55" s="2">
        <v>2.0</v>
      </c>
      <c r="BF55" s="2">
        <v>3.0</v>
      </c>
      <c r="BG55" s="2">
        <v>3.0</v>
      </c>
      <c r="BH55" s="2">
        <v>3.0</v>
      </c>
      <c r="BI55" s="2">
        <v>3.0</v>
      </c>
      <c r="BJ55" s="2">
        <v>3.0</v>
      </c>
    </row>
    <row r="56">
      <c r="A56" s="1">
        <v>43566.17684814815</v>
      </c>
      <c r="B56" s="2" t="s">
        <v>118</v>
      </c>
      <c r="C56" s="2">
        <v>1.0</v>
      </c>
      <c r="D56" s="2">
        <v>2.0</v>
      </c>
      <c r="E56" s="2">
        <v>2.0</v>
      </c>
      <c r="F56" s="2">
        <v>1.0</v>
      </c>
      <c r="G56" s="2">
        <v>2.0</v>
      </c>
      <c r="H56" s="2">
        <v>2.0</v>
      </c>
      <c r="I56" s="2">
        <v>2.0</v>
      </c>
      <c r="J56" s="2">
        <v>2.0</v>
      </c>
      <c r="K56" s="2">
        <v>2.0</v>
      </c>
      <c r="L56" s="2">
        <v>2.0</v>
      </c>
      <c r="M56" s="2">
        <v>2.0</v>
      </c>
      <c r="N56" s="2">
        <v>3.0</v>
      </c>
      <c r="O56" s="2">
        <v>2.0</v>
      </c>
      <c r="P56" s="2">
        <v>2.0</v>
      </c>
      <c r="Q56" s="2">
        <v>2.0</v>
      </c>
      <c r="R56" s="2">
        <v>2.0</v>
      </c>
      <c r="S56" s="2">
        <v>2.0</v>
      </c>
      <c r="T56" s="2">
        <v>3.0</v>
      </c>
      <c r="U56" s="2">
        <v>2.0</v>
      </c>
      <c r="V56" s="2">
        <v>2.0</v>
      </c>
      <c r="W56" s="2">
        <v>2.0</v>
      </c>
      <c r="X56" s="2">
        <v>2.0</v>
      </c>
      <c r="Y56" s="2">
        <v>2.0</v>
      </c>
      <c r="Z56" s="2">
        <v>2.0</v>
      </c>
      <c r="AA56" s="2">
        <v>2.0</v>
      </c>
      <c r="AB56" s="2">
        <v>2.0</v>
      </c>
      <c r="AC56" s="2">
        <v>2.0</v>
      </c>
      <c r="AD56" s="2">
        <v>2.0</v>
      </c>
      <c r="AE56" s="2">
        <v>2.0</v>
      </c>
      <c r="AF56" s="2">
        <v>2.0</v>
      </c>
      <c r="AG56" s="2">
        <v>2.0</v>
      </c>
      <c r="AH56" s="2">
        <v>2.0</v>
      </c>
      <c r="AI56" s="2">
        <v>2.0</v>
      </c>
      <c r="AJ56" s="2">
        <v>2.0</v>
      </c>
      <c r="AK56" s="2">
        <v>2.0</v>
      </c>
      <c r="AL56" s="2">
        <v>2.0</v>
      </c>
      <c r="AM56" s="2">
        <v>2.0</v>
      </c>
      <c r="AN56" s="2">
        <v>2.0</v>
      </c>
      <c r="AO56" s="2">
        <v>2.0</v>
      </c>
      <c r="AP56" s="2">
        <v>2.0</v>
      </c>
      <c r="AQ56" s="2">
        <v>2.0</v>
      </c>
      <c r="AR56" s="2">
        <v>2.0</v>
      </c>
      <c r="AS56" s="2">
        <v>2.0</v>
      </c>
      <c r="AT56" s="2">
        <v>2.0</v>
      </c>
      <c r="AU56" s="2">
        <v>2.0</v>
      </c>
      <c r="AV56" s="2">
        <v>2.0</v>
      </c>
      <c r="AW56" s="2">
        <v>2.0</v>
      </c>
      <c r="AX56" s="2">
        <v>2.0</v>
      </c>
      <c r="AY56" s="2">
        <v>2.0</v>
      </c>
      <c r="AZ56" s="2">
        <v>2.0</v>
      </c>
      <c r="BA56" s="2">
        <v>2.0</v>
      </c>
      <c r="BB56" s="2">
        <v>2.0</v>
      </c>
      <c r="BC56" s="2">
        <v>2.0</v>
      </c>
      <c r="BD56" s="2">
        <v>2.0</v>
      </c>
      <c r="BE56" s="2">
        <v>2.0</v>
      </c>
      <c r="BF56" s="2">
        <v>2.0</v>
      </c>
      <c r="BG56" s="2">
        <v>2.0</v>
      </c>
      <c r="BH56" s="2">
        <v>2.0</v>
      </c>
      <c r="BI56" s="2">
        <v>2.0</v>
      </c>
      <c r="BJ56" s="2">
        <v>2.0</v>
      </c>
    </row>
    <row r="57">
      <c r="A57" s="1">
        <v>43567.027430104165</v>
      </c>
      <c r="B57" s="2" t="s">
        <v>119</v>
      </c>
      <c r="C57" s="2">
        <v>2.0</v>
      </c>
      <c r="D57" s="2">
        <v>2.0</v>
      </c>
      <c r="E57" s="2">
        <v>3.0</v>
      </c>
      <c r="F57" s="2">
        <v>3.0</v>
      </c>
      <c r="G57" s="2">
        <v>2.0</v>
      </c>
      <c r="H57" s="2">
        <v>2.0</v>
      </c>
      <c r="I57" s="2">
        <v>3.0</v>
      </c>
      <c r="J57" s="2">
        <v>2.0</v>
      </c>
      <c r="K57" s="2">
        <v>3.0</v>
      </c>
      <c r="L57" s="2">
        <v>3.0</v>
      </c>
      <c r="M57" s="2">
        <v>3.0</v>
      </c>
      <c r="N57" s="2">
        <v>3.0</v>
      </c>
      <c r="O57" s="2">
        <v>2.0</v>
      </c>
      <c r="P57" s="2">
        <v>2.0</v>
      </c>
      <c r="Q57" s="2">
        <v>3.0</v>
      </c>
      <c r="R57" s="2">
        <v>2.0</v>
      </c>
      <c r="S57" s="2">
        <v>2.0</v>
      </c>
      <c r="T57" s="2">
        <v>2.0</v>
      </c>
      <c r="U57" s="2">
        <v>3.0</v>
      </c>
      <c r="V57" s="2">
        <v>3.0</v>
      </c>
      <c r="W57" s="2">
        <v>3.0</v>
      </c>
      <c r="X57" s="2">
        <v>3.0</v>
      </c>
      <c r="Y57" s="2">
        <v>3.0</v>
      </c>
      <c r="Z57" s="2">
        <v>3.0</v>
      </c>
      <c r="AA57" s="2">
        <v>2.0</v>
      </c>
      <c r="AB57" s="2">
        <v>2.0</v>
      </c>
      <c r="AC57" s="2">
        <v>3.0</v>
      </c>
      <c r="AD57" s="2">
        <v>2.0</v>
      </c>
      <c r="AE57" s="2">
        <v>3.0</v>
      </c>
      <c r="AF57" s="2">
        <v>2.0</v>
      </c>
      <c r="AG57" s="2">
        <v>2.0</v>
      </c>
      <c r="AH57" s="2">
        <v>3.0</v>
      </c>
      <c r="AI57" s="2">
        <v>3.0</v>
      </c>
      <c r="AJ57" s="2">
        <v>2.0</v>
      </c>
      <c r="AK57" s="2">
        <v>3.0</v>
      </c>
      <c r="AL57" s="2">
        <v>3.0</v>
      </c>
      <c r="AM57" s="2">
        <v>3.0</v>
      </c>
      <c r="AN57" s="2">
        <v>3.0</v>
      </c>
      <c r="AO57" s="2">
        <v>3.0</v>
      </c>
      <c r="AP57" s="2">
        <v>3.0</v>
      </c>
      <c r="AQ57" s="2">
        <v>3.0</v>
      </c>
      <c r="AR57" s="2">
        <v>3.0</v>
      </c>
      <c r="AS57" s="2">
        <v>3.0</v>
      </c>
      <c r="AT57" s="2">
        <v>2.0</v>
      </c>
      <c r="AU57" s="2">
        <v>3.0</v>
      </c>
      <c r="AV57" s="2">
        <v>2.0</v>
      </c>
      <c r="AW57" s="2">
        <v>3.0</v>
      </c>
      <c r="AX57" s="2">
        <v>3.0</v>
      </c>
      <c r="AY57" s="2">
        <v>3.0</v>
      </c>
      <c r="AZ57" s="2">
        <v>2.0</v>
      </c>
      <c r="BA57" s="2">
        <v>3.0</v>
      </c>
      <c r="BB57" s="2">
        <v>3.0</v>
      </c>
      <c r="BC57" s="2">
        <v>3.0</v>
      </c>
      <c r="BD57" s="2">
        <v>3.0</v>
      </c>
      <c r="BE57" s="2">
        <v>3.0</v>
      </c>
      <c r="BF57" s="2">
        <v>2.0</v>
      </c>
      <c r="BG57" s="2">
        <v>3.0</v>
      </c>
      <c r="BH57" s="2">
        <v>3.0</v>
      </c>
      <c r="BI57" s="2">
        <v>3.0</v>
      </c>
      <c r="BJ57" s="2">
        <v>3.0</v>
      </c>
    </row>
    <row r="58">
      <c r="A58" s="1">
        <v>43567.15620207176</v>
      </c>
      <c r="B58" s="2" t="s">
        <v>120</v>
      </c>
      <c r="C58" s="2">
        <v>2.0</v>
      </c>
      <c r="D58" s="2">
        <v>2.0</v>
      </c>
      <c r="E58" s="2">
        <v>2.0</v>
      </c>
      <c r="F58" s="2">
        <v>2.0</v>
      </c>
      <c r="G58" s="2">
        <v>2.0</v>
      </c>
      <c r="H58" s="2">
        <v>3.0</v>
      </c>
      <c r="I58" s="2">
        <v>2.0</v>
      </c>
      <c r="J58" s="2">
        <v>2.0</v>
      </c>
      <c r="K58" s="2">
        <v>2.0</v>
      </c>
      <c r="L58" s="2">
        <v>3.0</v>
      </c>
      <c r="M58" s="2">
        <v>2.0</v>
      </c>
      <c r="N58" s="2">
        <v>3.0</v>
      </c>
      <c r="O58" s="2">
        <v>2.0</v>
      </c>
      <c r="P58" s="2">
        <v>3.0</v>
      </c>
      <c r="Q58" s="2">
        <v>3.0</v>
      </c>
      <c r="R58" s="2">
        <v>2.0</v>
      </c>
      <c r="S58" s="2">
        <v>3.0</v>
      </c>
      <c r="T58" s="2">
        <v>3.0</v>
      </c>
      <c r="U58" s="2">
        <v>3.0</v>
      </c>
      <c r="V58" s="2">
        <v>3.0</v>
      </c>
      <c r="W58" s="2">
        <v>3.0</v>
      </c>
      <c r="X58" s="2">
        <v>2.0</v>
      </c>
      <c r="Y58" s="2">
        <v>3.0</v>
      </c>
      <c r="Z58" s="2">
        <v>2.0</v>
      </c>
      <c r="AA58" s="2">
        <v>3.0</v>
      </c>
      <c r="AB58" s="2">
        <v>2.0</v>
      </c>
      <c r="AC58" s="2">
        <v>2.0</v>
      </c>
      <c r="AD58" s="2">
        <v>3.0</v>
      </c>
      <c r="AE58" s="2">
        <v>3.0</v>
      </c>
      <c r="AF58" s="2">
        <v>2.0</v>
      </c>
      <c r="AG58" s="2">
        <v>3.0</v>
      </c>
      <c r="AH58" s="2">
        <v>2.0</v>
      </c>
      <c r="AI58" s="2">
        <v>3.0</v>
      </c>
      <c r="AJ58" s="2">
        <v>2.0</v>
      </c>
      <c r="AK58" s="2">
        <v>3.0</v>
      </c>
      <c r="AL58" s="2">
        <v>3.0</v>
      </c>
      <c r="AM58" s="2">
        <v>3.0</v>
      </c>
      <c r="AN58" s="2">
        <v>3.0</v>
      </c>
      <c r="AO58" s="2">
        <v>3.0</v>
      </c>
      <c r="AP58" s="2">
        <v>3.0</v>
      </c>
      <c r="AQ58" s="2">
        <v>3.0</v>
      </c>
      <c r="AR58" s="2">
        <v>3.0</v>
      </c>
      <c r="AS58" s="2">
        <v>3.0</v>
      </c>
      <c r="AT58" s="2">
        <v>3.0</v>
      </c>
      <c r="AU58" s="2">
        <v>2.0</v>
      </c>
      <c r="AV58" s="2">
        <v>3.0</v>
      </c>
      <c r="AW58" s="2">
        <v>2.0</v>
      </c>
      <c r="AX58" s="2">
        <v>2.0</v>
      </c>
      <c r="AY58" s="2">
        <v>3.0</v>
      </c>
      <c r="AZ58" s="2">
        <v>2.0</v>
      </c>
      <c r="BA58" s="2">
        <v>3.0</v>
      </c>
      <c r="BB58" s="2">
        <v>3.0</v>
      </c>
      <c r="BC58" s="2">
        <v>3.0</v>
      </c>
      <c r="BD58" s="2">
        <v>3.0</v>
      </c>
      <c r="BE58" s="2">
        <v>2.0</v>
      </c>
      <c r="BF58" s="2">
        <v>3.0</v>
      </c>
      <c r="BG58" s="2">
        <v>3.0</v>
      </c>
      <c r="BH58" s="2">
        <v>3.0</v>
      </c>
      <c r="BI58" s="2">
        <v>3.0</v>
      </c>
      <c r="BJ58" s="2">
        <v>3.0</v>
      </c>
    </row>
    <row r="59">
      <c r="A59" s="1">
        <v>43567.325621006945</v>
      </c>
      <c r="B59" s="2" t="s">
        <v>121</v>
      </c>
      <c r="C59" s="2">
        <v>2.0</v>
      </c>
      <c r="D59" s="2">
        <v>1.0</v>
      </c>
      <c r="E59" s="2">
        <v>3.0</v>
      </c>
      <c r="F59" s="2">
        <v>1.0</v>
      </c>
      <c r="G59" s="2">
        <v>2.0</v>
      </c>
      <c r="H59" s="2">
        <v>3.0</v>
      </c>
      <c r="I59" s="2">
        <v>2.0</v>
      </c>
      <c r="J59" s="2">
        <v>1.0</v>
      </c>
      <c r="K59" s="2">
        <v>3.0</v>
      </c>
      <c r="L59" s="2">
        <v>2.0</v>
      </c>
      <c r="M59" s="2">
        <v>2.0</v>
      </c>
      <c r="N59" s="2">
        <v>2.0</v>
      </c>
      <c r="O59" s="2">
        <v>2.0</v>
      </c>
      <c r="P59" s="2">
        <v>1.0</v>
      </c>
      <c r="Q59" s="2">
        <v>2.0</v>
      </c>
      <c r="R59" s="2">
        <v>2.0</v>
      </c>
      <c r="S59" s="2">
        <v>2.0</v>
      </c>
      <c r="T59" s="2">
        <v>2.0</v>
      </c>
      <c r="U59" s="2">
        <v>2.0</v>
      </c>
      <c r="V59" s="2">
        <v>2.0</v>
      </c>
      <c r="W59" s="2">
        <v>2.0</v>
      </c>
      <c r="X59" s="2">
        <v>2.0</v>
      </c>
      <c r="Y59" s="2">
        <v>2.0</v>
      </c>
      <c r="Z59" s="2">
        <v>3.0</v>
      </c>
      <c r="AA59" s="2">
        <v>2.0</v>
      </c>
      <c r="AB59" s="2">
        <v>1.0</v>
      </c>
      <c r="AC59" s="2">
        <v>2.0</v>
      </c>
      <c r="AD59" s="2">
        <v>2.0</v>
      </c>
      <c r="AE59" s="2">
        <v>2.0</v>
      </c>
      <c r="AF59" s="2">
        <v>2.0</v>
      </c>
      <c r="AG59" s="2">
        <v>2.0</v>
      </c>
      <c r="AH59" s="2">
        <v>1.0</v>
      </c>
      <c r="AI59" s="2">
        <v>2.0</v>
      </c>
      <c r="AJ59" s="2">
        <v>1.0</v>
      </c>
      <c r="AK59" s="2">
        <v>2.0</v>
      </c>
      <c r="AL59" s="2">
        <v>2.0</v>
      </c>
      <c r="AM59" s="2">
        <v>2.0</v>
      </c>
      <c r="AN59" s="2">
        <v>2.0</v>
      </c>
      <c r="AO59" s="2">
        <v>2.0</v>
      </c>
      <c r="AP59" s="2">
        <v>2.0</v>
      </c>
      <c r="AQ59" s="2">
        <v>2.0</v>
      </c>
      <c r="AR59" s="2">
        <v>2.0</v>
      </c>
      <c r="AS59" s="2">
        <v>1.0</v>
      </c>
      <c r="AT59" s="2">
        <v>2.0</v>
      </c>
      <c r="AU59" s="2">
        <v>2.0</v>
      </c>
      <c r="AV59" s="2">
        <v>2.0</v>
      </c>
      <c r="AW59" s="2">
        <v>2.0</v>
      </c>
      <c r="AX59" s="2">
        <v>2.0</v>
      </c>
      <c r="AY59" s="2">
        <v>2.0</v>
      </c>
      <c r="AZ59" s="2">
        <v>1.0</v>
      </c>
      <c r="BA59" s="2">
        <v>2.0</v>
      </c>
      <c r="BB59" s="2">
        <v>2.0</v>
      </c>
      <c r="BC59" s="2">
        <v>2.0</v>
      </c>
      <c r="BD59" s="2">
        <v>2.0</v>
      </c>
      <c r="BE59" s="2">
        <v>2.0</v>
      </c>
      <c r="BF59" s="2">
        <v>2.0</v>
      </c>
      <c r="BG59" s="2">
        <v>2.0</v>
      </c>
      <c r="BH59" s="2">
        <v>2.0</v>
      </c>
      <c r="BI59" s="2">
        <v>2.0</v>
      </c>
      <c r="BJ59" s="2">
        <v>2.0</v>
      </c>
    </row>
    <row r="60">
      <c r="A60" s="1">
        <v>43569.314623530096</v>
      </c>
      <c r="B60" s="2" t="s">
        <v>122</v>
      </c>
      <c r="C60" s="2">
        <v>3.0</v>
      </c>
      <c r="D60" s="2">
        <v>3.0</v>
      </c>
      <c r="E60" s="2">
        <v>3.0</v>
      </c>
      <c r="F60" s="2">
        <v>1.0</v>
      </c>
      <c r="G60" s="2">
        <v>2.0</v>
      </c>
      <c r="H60" s="2">
        <v>3.0</v>
      </c>
      <c r="I60" s="2">
        <v>3.0</v>
      </c>
      <c r="J60" s="2">
        <v>3.0</v>
      </c>
      <c r="K60" s="2">
        <v>3.0</v>
      </c>
      <c r="L60" s="2">
        <v>1.0</v>
      </c>
      <c r="M60" s="2">
        <v>2.0</v>
      </c>
      <c r="N60" s="2">
        <v>3.0</v>
      </c>
      <c r="O60" s="2">
        <v>3.0</v>
      </c>
      <c r="P60" s="2">
        <v>3.0</v>
      </c>
      <c r="Q60" s="2">
        <v>3.0</v>
      </c>
      <c r="R60" s="2">
        <v>1.0</v>
      </c>
      <c r="S60" s="2">
        <v>3.0</v>
      </c>
      <c r="T60" s="2">
        <v>3.0</v>
      </c>
      <c r="U60" s="2">
        <v>3.0</v>
      </c>
      <c r="V60" s="2">
        <v>3.0</v>
      </c>
      <c r="W60" s="2">
        <v>3.0</v>
      </c>
      <c r="X60" s="2">
        <v>1.0</v>
      </c>
      <c r="Y60" s="2">
        <v>3.0</v>
      </c>
      <c r="Z60" s="2">
        <v>3.0</v>
      </c>
      <c r="AA60" s="2">
        <v>3.0</v>
      </c>
      <c r="AB60" s="2">
        <v>3.0</v>
      </c>
      <c r="AC60" s="2">
        <v>3.0</v>
      </c>
      <c r="AD60" s="2">
        <v>1.0</v>
      </c>
      <c r="AE60" s="2">
        <v>2.0</v>
      </c>
      <c r="AF60" s="2">
        <v>3.0</v>
      </c>
      <c r="AG60" s="2">
        <v>3.0</v>
      </c>
      <c r="AH60" s="2">
        <v>3.0</v>
      </c>
      <c r="AI60" s="2">
        <v>3.0</v>
      </c>
      <c r="AJ60" s="2">
        <v>1.0</v>
      </c>
      <c r="AK60" s="2">
        <v>2.0</v>
      </c>
      <c r="AL60" s="2">
        <v>3.0</v>
      </c>
      <c r="AM60" s="2">
        <v>3.0</v>
      </c>
      <c r="AN60" s="2">
        <v>3.0</v>
      </c>
      <c r="AO60" s="2">
        <v>3.0</v>
      </c>
      <c r="AP60" s="2">
        <v>1.0</v>
      </c>
      <c r="AQ60" s="2">
        <v>2.0</v>
      </c>
      <c r="AR60" s="2">
        <v>3.0</v>
      </c>
      <c r="AS60" s="2">
        <v>3.0</v>
      </c>
      <c r="AT60" s="2">
        <v>3.0</v>
      </c>
      <c r="AU60" s="2">
        <v>3.0</v>
      </c>
      <c r="AV60" s="2">
        <v>1.0</v>
      </c>
      <c r="AW60" s="2">
        <v>2.0</v>
      </c>
      <c r="AX60" s="2">
        <v>3.0</v>
      </c>
      <c r="AY60" s="2">
        <v>3.0</v>
      </c>
      <c r="AZ60" s="2">
        <v>3.0</v>
      </c>
      <c r="BA60" s="2">
        <v>3.0</v>
      </c>
      <c r="BB60" s="2">
        <v>1.0</v>
      </c>
      <c r="BC60" s="2">
        <v>2.0</v>
      </c>
      <c r="BD60" s="2">
        <v>3.0</v>
      </c>
      <c r="BE60" s="2">
        <v>3.0</v>
      </c>
      <c r="BF60" s="2">
        <v>3.0</v>
      </c>
      <c r="BG60" s="2">
        <v>3.0</v>
      </c>
      <c r="BH60" s="2">
        <v>1.0</v>
      </c>
      <c r="BI60" s="2">
        <v>2.0</v>
      </c>
      <c r="BJ60" s="2">
        <v>3.0</v>
      </c>
    </row>
    <row r="61">
      <c r="A61" s="1">
        <v>43569.68835914352</v>
      </c>
      <c r="B61" s="2" t="s">
        <v>123</v>
      </c>
      <c r="C61" s="2">
        <v>2.0</v>
      </c>
      <c r="D61" s="2">
        <v>2.0</v>
      </c>
      <c r="E61" s="2">
        <v>2.0</v>
      </c>
      <c r="F61" s="2">
        <v>2.0</v>
      </c>
      <c r="G61" s="2">
        <v>2.0</v>
      </c>
      <c r="H61" s="2">
        <v>2.0</v>
      </c>
      <c r="I61" s="2">
        <v>2.0</v>
      </c>
      <c r="J61" s="2">
        <v>2.0</v>
      </c>
      <c r="K61" s="2">
        <v>2.0</v>
      </c>
      <c r="L61" s="2">
        <v>2.0</v>
      </c>
      <c r="M61" s="2">
        <v>2.0</v>
      </c>
      <c r="N61" s="2">
        <v>2.0</v>
      </c>
      <c r="O61" s="2">
        <v>2.0</v>
      </c>
      <c r="P61" s="2">
        <v>2.0</v>
      </c>
      <c r="Q61" s="2">
        <v>2.0</v>
      </c>
      <c r="R61" s="2">
        <v>2.0</v>
      </c>
      <c r="S61" s="2">
        <v>2.0</v>
      </c>
      <c r="T61" s="2">
        <v>2.0</v>
      </c>
      <c r="U61" s="2">
        <v>2.0</v>
      </c>
      <c r="V61" s="2">
        <v>2.0</v>
      </c>
      <c r="W61" s="2">
        <v>2.0</v>
      </c>
      <c r="X61" s="2">
        <v>2.0</v>
      </c>
      <c r="Y61" s="2">
        <v>2.0</v>
      </c>
      <c r="Z61" s="2">
        <v>2.0</v>
      </c>
      <c r="AA61" s="2">
        <v>2.0</v>
      </c>
      <c r="AB61" s="2">
        <v>2.0</v>
      </c>
      <c r="AC61" s="2">
        <v>2.0</v>
      </c>
      <c r="AD61" s="2">
        <v>2.0</v>
      </c>
      <c r="AE61" s="2">
        <v>2.0</v>
      </c>
      <c r="AF61" s="2">
        <v>2.0</v>
      </c>
      <c r="AG61" s="2">
        <v>2.0</v>
      </c>
      <c r="AH61" s="2">
        <v>2.0</v>
      </c>
      <c r="AI61" s="2">
        <v>2.0</v>
      </c>
      <c r="AJ61" s="2">
        <v>2.0</v>
      </c>
      <c r="AK61" s="2">
        <v>2.0</v>
      </c>
      <c r="AL61" s="2">
        <v>2.0</v>
      </c>
      <c r="AM61" s="2">
        <v>2.0</v>
      </c>
      <c r="AN61" s="2">
        <v>2.0</v>
      </c>
      <c r="AO61" s="2">
        <v>2.0</v>
      </c>
      <c r="AP61" s="2">
        <v>2.0</v>
      </c>
      <c r="AQ61" s="2">
        <v>2.0</v>
      </c>
      <c r="AR61" s="2">
        <v>2.0</v>
      </c>
      <c r="AS61" s="2">
        <v>2.0</v>
      </c>
      <c r="AT61" s="2">
        <v>2.0</v>
      </c>
      <c r="AU61" s="2">
        <v>2.0</v>
      </c>
      <c r="AV61" s="2">
        <v>2.0</v>
      </c>
      <c r="AW61" s="2">
        <v>2.0</v>
      </c>
      <c r="AX61" s="2">
        <v>2.0</v>
      </c>
      <c r="AY61" s="2">
        <v>2.0</v>
      </c>
      <c r="AZ61" s="2">
        <v>2.0</v>
      </c>
      <c r="BA61" s="2">
        <v>2.0</v>
      </c>
      <c r="BB61" s="2">
        <v>2.0</v>
      </c>
      <c r="BC61" s="2">
        <v>2.0</v>
      </c>
      <c r="BD61" s="2">
        <v>2.0</v>
      </c>
      <c r="BE61" s="2">
        <v>2.0</v>
      </c>
      <c r="BF61" s="2">
        <v>2.0</v>
      </c>
      <c r="BG61" s="2">
        <v>2.0</v>
      </c>
      <c r="BH61" s="2">
        <v>2.0</v>
      </c>
      <c r="BI61" s="2">
        <v>2.0</v>
      </c>
      <c r="BJ61" s="2">
        <v>2.0</v>
      </c>
    </row>
    <row r="62">
      <c r="A62" s="1">
        <v>43571.15004190972</v>
      </c>
      <c r="B62" s="2" t="s">
        <v>124</v>
      </c>
      <c r="C62" s="2">
        <v>3.0</v>
      </c>
      <c r="D62" s="2">
        <v>3.0</v>
      </c>
      <c r="E62" s="2">
        <v>3.0</v>
      </c>
      <c r="F62" s="2">
        <v>3.0</v>
      </c>
      <c r="G62" s="2">
        <v>3.0</v>
      </c>
      <c r="H62" s="2">
        <v>3.0</v>
      </c>
      <c r="I62" s="2">
        <v>3.0</v>
      </c>
      <c r="J62" s="2">
        <v>3.0</v>
      </c>
      <c r="K62" s="2">
        <v>3.0</v>
      </c>
      <c r="L62" s="2">
        <v>3.0</v>
      </c>
      <c r="M62" s="2">
        <v>3.0</v>
      </c>
      <c r="N62" s="2">
        <v>3.0</v>
      </c>
      <c r="O62" s="2">
        <v>3.0</v>
      </c>
      <c r="P62" s="2">
        <v>3.0</v>
      </c>
      <c r="Q62" s="2">
        <v>3.0</v>
      </c>
      <c r="R62" s="2">
        <v>3.0</v>
      </c>
      <c r="S62" s="2">
        <v>3.0</v>
      </c>
      <c r="T62" s="2">
        <v>3.0</v>
      </c>
      <c r="U62" s="2">
        <v>3.0</v>
      </c>
      <c r="V62" s="2">
        <v>3.0</v>
      </c>
      <c r="W62" s="2">
        <v>3.0</v>
      </c>
      <c r="X62" s="2">
        <v>3.0</v>
      </c>
      <c r="Y62" s="2">
        <v>3.0</v>
      </c>
      <c r="Z62" s="2">
        <v>3.0</v>
      </c>
      <c r="AA62" s="2">
        <v>3.0</v>
      </c>
      <c r="AB62" s="2">
        <v>3.0</v>
      </c>
      <c r="AC62" s="2">
        <v>3.0</v>
      </c>
      <c r="AD62" s="2">
        <v>3.0</v>
      </c>
      <c r="AE62" s="2">
        <v>3.0</v>
      </c>
      <c r="AF62" s="2">
        <v>3.0</v>
      </c>
      <c r="AG62" s="2">
        <v>3.0</v>
      </c>
      <c r="AH62" s="2">
        <v>3.0</v>
      </c>
      <c r="AI62" s="2">
        <v>3.0</v>
      </c>
      <c r="AJ62" s="2">
        <v>3.0</v>
      </c>
      <c r="AK62" s="2">
        <v>3.0</v>
      </c>
      <c r="AL62" s="2">
        <v>3.0</v>
      </c>
      <c r="AM62" s="2">
        <v>3.0</v>
      </c>
      <c r="AN62" s="2">
        <v>3.0</v>
      </c>
      <c r="AO62" s="2">
        <v>3.0</v>
      </c>
      <c r="AP62" s="2">
        <v>3.0</v>
      </c>
      <c r="AQ62" s="2">
        <v>3.0</v>
      </c>
      <c r="AR62" s="2">
        <v>3.0</v>
      </c>
      <c r="AS62" s="2">
        <v>3.0</v>
      </c>
      <c r="AT62" s="2">
        <v>3.0</v>
      </c>
      <c r="AU62" s="2">
        <v>3.0</v>
      </c>
      <c r="AV62" s="2">
        <v>3.0</v>
      </c>
      <c r="AW62" s="2">
        <v>3.0</v>
      </c>
      <c r="AX62" s="2">
        <v>3.0</v>
      </c>
      <c r="AY62" s="2">
        <v>3.0</v>
      </c>
      <c r="AZ62" s="2">
        <v>3.0</v>
      </c>
      <c r="BA62" s="2">
        <v>3.0</v>
      </c>
      <c r="BB62" s="2">
        <v>3.0</v>
      </c>
      <c r="BC62" s="2">
        <v>3.0</v>
      </c>
      <c r="BD62" s="2">
        <v>3.0</v>
      </c>
      <c r="BE62" s="2">
        <v>3.0</v>
      </c>
      <c r="BF62" s="2">
        <v>3.0</v>
      </c>
      <c r="BG62" s="2">
        <v>3.0</v>
      </c>
      <c r="BH62" s="2">
        <v>3.0</v>
      </c>
      <c r="BI62" s="2">
        <v>3.0</v>
      </c>
      <c r="BJ62" s="2">
        <v>3.0</v>
      </c>
    </row>
    <row r="63">
      <c r="A63" s="1">
        <v>43572.29772648148</v>
      </c>
      <c r="B63" s="2" t="s">
        <v>125</v>
      </c>
      <c r="C63" s="2">
        <v>3.0</v>
      </c>
      <c r="D63" s="2">
        <v>3.0</v>
      </c>
      <c r="E63" s="2">
        <v>3.0</v>
      </c>
      <c r="F63" s="2">
        <v>3.0</v>
      </c>
      <c r="G63" s="2">
        <v>3.0</v>
      </c>
      <c r="H63" s="2">
        <v>2.0</v>
      </c>
      <c r="I63" s="2">
        <v>3.0</v>
      </c>
      <c r="J63" s="2">
        <v>3.0</v>
      </c>
      <c r="K63" s="2">
        <v>3.0</v>
      </c>
      <c r="L63" s="2">
        <v>3.0</v>
      </c>
      <c r="M63" s="2">
        <v>2.0</v>
      </c>
      <c r="N63" s="2">
        <v>3.0</v>
      </c>
      <c r="O63" s="2">
        <v>3.0</v>
      </c>
      <c r="P63" s="2">
        <v>3.0</v>
      </c>
      <c r="Q63" s="2">
        <v>3.0</v>
      </c>
      <c r="R63" s="2">
        <v>3.0</v>
      </c>
      <c r="S63" s="2">
        <v>3.0</v>
      </c>
      <c r="T63" s="2">
        <v>2.0</v>
      </c>
      <c r="U63" s="2">
        <v>3.0</v>
      </c>
      <c r="V63" s="2">
        <v>3.0</v>
      </c>
      <c r="W63" s="2">
        <v>3.0</v>
      </c>
      <c r="X63" s="2">
        <v>3.0</v>
      </c>
      <c r="Y63" s="2">
        <v>3.0</v>
      </c>
      <c r="Z63" s="2">
        <v>3.0</v>
      </c>
      <c r="AA63" s="2">
        <v>3.0</v>
      </c>
      <c r="AB63" s="2">
        <v>2.0</v>
      </c>
      <c r="AC63" s="2">
        <v>3.0</v>
      </c>
      <c r="AD63" s="2">
        <v>3.0</v>
      </c>
      <c r="AE63" s="2">
        <v>2.0</v>
      </c>
      <c r="AF63" s="2">
        <v>2.0</v>
      </c>
      <c r="AG63" s="2">
        <v>3.0</v>
      </c>
      <c r="AH63" s="2">
        <v>3.0</v>
      </c>
      <c r="AI63" s="2">
        <v>3.0</v>
      </c>
      <c r="AJ63" s="2">
        <v>3.0</v>
      </c>
      <c r="AK63" s="2">
        <v>3.0</v>
      </c>
      <c r="AL63" s="2">
        <v>3.0</v>
      </c>
      <c r="AM63" s="2">
        <v>3.0</v>
      </c>
      <c r="AN63" s="2">
        <v>3.0</v>
      </c>
      <c r="AO63" s="2">
        <v>3.0</v>
      </c>
      <c r="AP63" s="2">
        <v>3.0</v>
      </c>
      <c r="AQ63" s="2">
        <v>3.0</v>
      </c>
      <c r="AR63" s="2">
        <v>3.0</v>
      </c>
      <c r="AS63" s="2">
        <v>3.0</v>
      </c>
      <c r="AT63" s="2">
        <v>2.0</v>
      </c>
      <c r="AU63" s="2">
        <v>3.0</v>
      </c>
      <c r="AV63" s="2">
        <v>2.0</v>
      </c>
      <c r="AW63" s="2">
        <v>2.0</v>
      </c>
      <c r="AX63" s="2">
        <v>2.0</v>
      </c>
      <c r="AY63" s="2">
        <v>3.0</v>
      </c>
      <c r="AZ63" s="2">
        <v>3.0</v>
      </c>
      <c r="BA63" s="2">
        <v>3.0</v>
      </c>
      <c r="BB63" s="2">
        <v>3.0</v>
      </c>
      <c r="BC63" s="2">
        <v>3.0</v>
      </c>
      <c r="BD63" s="2">
        <v>3.0</v>
      </c>
      <c r="BE63" s="2">
        <v>3.0</v>
      </c>
      <c r="BF63" s="2">
        <v>3.0</v>
      </c>
      <c r="BG63" s="2">
        <v>3.0</v>
      </c>
      <c r="BH63" s="2">
        <v>3.0</v>
      </c>
      <c r="BI63" s="2">
        <v>3.0</v>
      </c>
      <c r="BJ63" s="2">
        <v>3.0</v>
      </c>
    </row>
    <row r="64">
      <c r="A64" s="1">
        <v>43572.749739872685</v>
      </c>
      <c r="B64" s="2" t="s">
        <v>126</v>
      </c>
      <c r="C64" s="2">
        <v>3.0</v>
      </c>
      <c r="D64" s="2">
        <v>3.0</v>
      </c>
      <c r="E64" s="2">
        <v>3.0</v>
      </c>
      <c r="F64" s="2">
        <v>2.0</v>
      </c>
      <c r="G64" s="2">
        <v>3.0</v>
      </c>
      <c r="H64" s="2">
        <v>3.0</v>
      </c>
      <c r="I64" s="2">
        <v>3.0</v>
      </c>
      <c r="J64" s="2">
        <v>3.0</v>
      </c>
      <c r="K64" s="2">
        <v>3.0</v>
      </c>
      <c r="L64" s="2">
        <v>3.0</v>
      </c>
      <c r="M64" s="2">
        <v>3.0</v>
      </c>
      <c r="N64" s="2">
        <v>3.0</v>
      </c>
      <c r="O64" s="2">
        <v>3.0</v>
      </c>
      <c r="P64" s="2">
        <v>3.0</v>
      </c>
      <c r="Q64" s="2">
        <v>3.0</v>
      </c>
      <c r="R64" s="2">
        <v>3.0</v>
      </c>
      <c r="S64" s="2">
        <v>3.0</v>
      </c>
      <c r="T64" s="2">
        <v>3.0</v>
      </c>
      <c r="U64" s="2">
        <v>3.0</v>
      </c>
      <c r="V64" s="2">
        <v>3.0</v>
      </c>
      <c r="W64" s="2">
        <v>2.0</v>
      </c>
      <c r="X64" s="2">
        <v>3.0</v>
      </c>
      <c r="Y64" s="2">
        <v>2.0</v>
      </c>
      <c r="Z64" s="2">
        <v>3.0</v>
      </c>
      <c r="AA64" s="2">
        <v>3.0</v>
      </c>
      <c r="AB64" s="2">
        <v>3.0</v>
      </c>
      <c r="AC64" s="2">
        <v>3.0</v>
      </c>
      <c r="AD64" s="2">
        <v>3.0</v>
      </c>
      <c r="AE64" s="2">
        <v>3.0</v>
      </c>
      <c r="AF64" s="2">
        <v>3.0</v>
      </c>
      <c r="AG64" s="2">
        <v>3.0</v>
      </c>
      <c r="AH64" s="2">
        <v>3.0</v>
      </c>
      <c r="AI64" s="2">
        <v>3.0</v>
      </c>
      <c r="AJ64" s="2">
        <v>3.0</v>
      </c>
      <c r="AK64" s="2">
        <v>3.0</v>
      </c>
      <c r="AL64" s="2">
        <v>3.0</v>
      </c>
      <c r="AM64" s="2">
        <v>3.0</v>
      </c>
      <c r="AN64" s="2">
        <v>3.0</v>
      </c>
      <c r="AO64" s="2">
        <v>3.0</v>
      </c>
      <c r="AP64" s="2">
        <v>3.0</v>
      </c>
      <c r="AQ64" s="2">
        <v>3.0</v>
      </c>
      <c r="AR64" s="2">
        <v>3.0</v>
      </c>
      <c r="AS64" s="2">
        <v>3.0</v>
      </c>
      <c r="AT64" s="2">
        <v>3.0</v>
      </c>
      <c r="AU64" s="2">
        <v>3.0</v>
      </c>
      <c r="AV64" s="2">
        <v>3.0</v>
      </c>
      <c r="AW64" s="2">
        <v>3.0</v>
      </c>
      <c r="AX64" s="2">
        <v>3.0</v>
      </c>
      <c r="AY64" s="2">
        <v>3.0</v>
      </c>
      <c r="AZ64" s="2">
        <v>3.0</v>
      </c>
      <c r="BA64" s="2">
        <v>3.0</v>
      </c>
      <c r="BB64" s="2">
        <v>2.0</v>
      </c>
      <c r="BC64" s="2">
        <v>2.0</v>
      </c>
      <c r="BD64" s="2">
        <v>3.0</v>
      </c>
      <c r="BE64" s="2">
        <v>3.0</v>
      </c>
      <c r="BF64" s="2">
        <v>3.0</v>
      </c>
      <c r="BG64" s="2">
        <v>3.0</v>
      </c>
      <c r="BH64" s="2">
        <v>3.0</v>
      </c>
      <c r="BI64" s="2">
        <v>3.0</v>
      </c>
      <c r="BJ64" s="2">
        <v>3.0</v>
      </c>
    </row>
    <row r="65">
      <c r="A65" s="1">
        <v>43572.88998238426</v>
      </c>
      <c r="B65" s="2" t="s">
        <v>127</v>
      </c>
      <c r="C65" s="2">
        <v>3.0</v>
      </c>
      <c r="D65" s="2">
        <v>3.0</v>
      </c>
      <c r="E65" s="2">
        <v>3.0</v>
      </c>
      <c r="F65" s="2">
        <v>3.0</v>
      </c>
      <c r="G65" s="2">
        <v>3.0</v>
      </c>
      <c r="H65" s="2">
        <v>3.0</v>
      </c>
      <c r="I65" s="2">
        <v>3.0</v>
      </c>
      <c r="J65" s="2">
        <v>3.0</v>
      </c>
      <c r="K65" s="2">
        <v>3.0</v>
      </c>
      <c r="L65" s="2">
        <v>3.0</v>
      </c>
      <c r="M65" s="2">
        <v>3.0</v>
      </c>
      <c r="N65" s="2">
        <v>3.0</v>
      </c>
      <c r="O65" s="2">
        <v>3.0</v>
      </c>
      <c r="P65" s="2">
        <v>3.0</v>
      </c>
      <c r="Q65" s="2">
        <v>3.0</v>
      </c>
      <c r="R65" s="2">
        <v>3.0</v>
      </c>
      <c r="S65" s="2">
        <v>3.0</v>
      </c>
      <c r="T65" s="2">
        <v>3.0</v>
      </c>
      <c r="U65" s="2">
        <v>3.0</v>
      </c>
      <c r="V65" s="2">
        <v>3.0</v>
      </c>
      <c r="W65" s="2">
        <v>3.0</v>
      </c>
      <c r="X65" s="2">
        <v>3.0</v>
      </c>
      <c r="Y65" s="2">
        <v>3.0</v>
      </c>
      <c r="Z65" s="2">
        <v>3.0</v>
      </c>
      <c r="AA65" s="2">
        <v>3.0</v>
      </c>
      <c r="AB65" s="2">
        <v>3.0</v>
      </c>
      <c r="AC65" s="2">
        <v>3.0</v>
      </c>
      <c r="AD65" s="2">
        <v>3.0</v>
      </c>
      <c r="AE65" s="2">
        <v>3.0</v>
      </c>
      <c r="AF65" s="2">
        <v>3.0</v>
      </c>
      <c r="AG65" s="2">
        <v>3.0</v>
      </c>
      <c r="AH65" s="2">
        <v>3.0</v>
      </c>
      <c r="AI65" s="2">
        <v>3.0</v>
      </c>
      <c r="AJ65" s="2">
        <v>3.0</v>
      </c>
      <c r="AK65" s="2">
        <v>3.0</v>
      </c>
      <c r="AL65" s="2">
        <v>3.0</v>
      </c>
      <c r="AM65" s="2">
        <v>3.0</v>
      </c>
      <c r="AN65" s="2">
        <v>3.0</v>
      </c>
      <c r="AO65" s="2">
        <v>3.0</v>
      </c>
      <c r="AP65" s="2">
        <v>3.0</v>
      </c>
      <c r="AQ65" s="2">
        <v>3.0</v>
      </c>
      <c r="AR65" s="2">
        <v>3.0</v>
      </c>
      <c r="AS65" s="2">
        <v>3.0</v>
      </c>
      <c r="AT65" s="2">
        <v>3.0</v>
      </c>
      <c r="AU65" s="2">
        <v>3.0</v>
      </c>
      <c r="AV65" s="2">
        <v>3.0</v>
      </c>
      <c r="AW65" s="2">
        <v>3.0</v>
      </c>
      <c r="AX65" s="2">
        <v>3.0</v>
      </c>
      <c r="AY65" s="2">
        <v>3.0</v>
      </c>
      <c r="AZ65" s="2">
        <v>3.0</v>
      </c>
      <c r="BA65" s="2">
        <v>3.0</v>
      </c>
      <c r="BB65" s="2">
        <v>3.0</v>
      </c>
      <c r="BC65" s="2">
        <v>3.0</v>
      </c>
      <c r="BD65" s="2">
        <v>3.0</v>
      </c>
      <c r="BE65" s="2">
        <v>3.0</v>
      </c>
      <c r="BF65" s="2">
        <v>3.0</v>
      </c>
      <c r="BG65" s="2">
        <v>3.0</v>
      </c>
      <c r="BH65" s="2">
        <v>3.0</v>
      </c>
      <c r="BI65" s="2">
        <v>3.0</v>
      </c>
      <c r="BJ65" s="2">
        <v>3.0</v>
      </c>
    </row>
    <row r="66">
      <c r="A66" s="1">
        <v>43573.3968768287</v>
      </c>
      <c r="B66" s="2" t="s">
        <v>128</v>
      </c>
      <c r="C66" s="2">
        <v>3.0</v>
      </c>
      <c r="D66" s="2">
        <v>3.0</v>
      </c>
      <c r="E66" s="2">
        <v>3.0</v>
      </c>
      <c r="F66" s="2">
        <v>3.0</v>
      </c>
      <c r="G66" s="2">
        <v>3.0</v>
      </c>
      <c r="H66" s="2">
        <v>3.0</v>
      </c>
      <c r="I66" s="2">
        <v>3.0</v>
      </c>
      <c r="J66" s="2">
        <v>3.0</v>
      </c>
      <c r="K66" s="2">
        <v>3.0</v>
      </c>
      <c r="L66" s="2">
        <v>3.0</v>
      </c>
      <c r="M66" s="2">
        <v>3.0</v>
      </c>
      <c r="N66" s="2">
        <v>3.0</v>
      </c>
      <c r="O66" s="2">
        <v>3.0</v>
      </c>
      <c r="P66" s="2">
        <v>3.0</v>
      </c>
      <c r="Q66" s="2">
        <v>3.0</v>
      </c>
      <c r="R66" s="2">
        <v>3.0</v>
      </c>
      <c r="S66" s="2">
        <v>3.0</v>
      </c>
      <c r="T66" s="2">
        <v>3.0</v>
      </c>
      <c r="U66" s="2">
        <v>3.0</v>
      </c>
      <c r="V66" s="2">
        <v>3.0</v>
      </c>
      <c r="W66" s="2">
        <v>3.0</v>
      </c>
      <c r="X66" s="2">
        <v>3.0</v>
      </c>
      <c r="Y66" s="2">
        <v>3.0</v>
      </c>
      <c r="Z66" s="2">
        <v>3.0</v>
      </c>
      <c r="AA66" s="2">
        <v>3.0</v>
      </c>
      <c r="AB66" s="2">
        <v>3.0</v>
      </c>
      <c r="AC66" s="2">
        <v>3.0</v>
      </c>
      <c r="AD66" s="2">
        <v>3.0</v>
      </c>
      <c r="AE66" s="2">
        <v>3.0</v>
      </c>
      <c r="AF66" s="2">
        <v>3.0</v>
      </c>
      <c r="AG66" s="2">
        <v>3.0</v>
      </c>
      <c r="AH66" s="2">
        <v>3.0</v>
      </c>
      <c r="AI66" s="2">
        <v>3.0</v>
      </c>
      <c r="AJ66" s="2">
        <v>3.0</v>
      </c>
      <c r="AK66" s="2">
        <v>3.0</v>
      </c>
      <c r="AL66" s="2">
        <v>3.0</v>
      </c>
      <c r="AM66" s="2">
        <v>3.0</v>
      </c>
      <c r="AN66" s="2">
        <v>3.0</v>
      </c>
      <c r="AO66" s="2">
        <v>3.0</v>
      </c>
      <c r="AP66" s="2">
        <v>3.0</v>
      </c>
      <c r="AQ66" s="2">
        <v>3.0</v>
      </c>
      <c r="AR66" s="2">
        <v>3.0</v>
      </c>
      <c r="AS66" s="2">
        <v>3.0</v>
      </c>
      <c r="AT66" s="2">
        <v>3.0</v>
      </c>
      <c r="AU66" s="2">
        <v>3.0</v>
      </c>
      <c r="AV66" s="2">
        <v>3.0</v>
      </c>
      <c r="AW66" s="2">
        <v>3.0</v>
      </c>
      <c r="AX66" s="2">
        <v>3.0</v>
      </c>
      <c r="AY66" s="2">
        <v>3.0</v>
      </c>
      <c r="AZ66" s="2">
        <v>3.0</v>
      </c>
      <c r="BA66" s="2">
        <v>3.0</v>
      </c>
      <c r="BB66" s="2">
        <v>3.0</v>
      </c>
      <c r="BC66" s="2">
        <v>3.0</v>
      </c>
      <c r="BD66" s="2">
        <v>3.0</v>
      </c>
      <c r="BE66" s="2">
        <v>3.0</v>
      </c>
      <c r="BF66" s="2">
        <v>3.0</v>
      </c>
      <c r="BG66" s="2">
        <v>3.0</v>
      </c>
      <c r="BH66" s="2">
        <v>3.0</v>
      </c>
      <c r="BI66" s="2">
        <v>3.0</v>
      </c>
      <c r="BJ66" s="2">
        <v>3.0</v>
      </c>
    </row>
    <row r="67">
      <c r="C67" s="4">
        <f t="shared" ref="C67:BJ67" si="1">AVERAGE(C2:C66)</f>
        <v>2.646153846</v>
      </c>
      <c r="D67" s="4">
        <f t="shared" si="1"/>
        <v>2.492307692</v>
      </c>
      <c r="E67" s="4">
        <f t="shared" si="1"/>
        <v>2.738461538</v>
      </c>
      <c r="F67" s="4">
        <f t="shared" si="1"/>
        <v>2.476923077</v>
      </c>
      <c r="G67" s="4">
        <f t="shared" si="1"/>
        <v>2.430769231</v>
      </c>
      <c r="H67" s="4">
        <f t="shared" si="1"/>
        <v>2.59375</v>
      </c>
      <c r="I67" s="4">
        <f t="shared" si="1"/>
        <v>2.815384615</v>
      </c>
      <c r="J67" s="4">
        <f t="shared" si="1"/>
        <v>2.538461538</v>
      </c>
      <c r="K67" s="4">
        <f t="shared" si="1"/>
        <v>2.861538462</v>
      </c>
      <c r="L67" s="4">
        <f t="shared" si="1"/>
        <v>2.707692308</v>
      </c>
      <c r="M67" s="4">
        <f t="shared" si="1"/>
        <v>2.6</v>
      </c>
      <c r="N67" s="4">
        <f t="shared" si="1"/>
        <v>2.815384615</v>
      </c>
      <c r="O67" s="4">
        <f t="shared" si="1"/>
        <v>2.723076923</v>
      </c>
      <c r="P67" s="4">
        <f t="shared" si="1"/>
        <v>2.461538462</v>
      </c>
      <c r="Q67" s="4">
        <f t="shared" si="1"/>
        <v>2.723076923</v>
      </c>
      <c r="R67" s="4">
        <f t="shared" si="1"/>
        <v>2.538461538</v>
      </c>
      <c r="S67" s="4">
        <f t="shared" si="1"/>
        <v>2.4</v>
      </c>
      <c r="T67" s="4">
        <f t="shared" si="1"/>
        <v>2.723076923</v>
      </c>
      <c r="U67" s="4">
        <f t="shared" si="1"/>
        <v>2.769230769</v>
      </c>
      <c r="V67" s="4">
        <f t="shared" si="1"/>
        <v>2.738461538</v>
      </c>
      <c r="W67" s="4">
        <f t="shared" si="1"/>
        <v>2.723076923</v>
      </c>
      <c r="X67" s="4">
        <f t="shared" si="1"/>
        <v>2.584615385</v>
      </c>
      <c r="Y67" s="4">
        <f t="shared" si="1"/>
        <v>2.476923077</v>
      </c>
      <c r="Z67" s="4">
        <f t="shared" si="1"/>
        <v>2.723076923</v>
      </c>
      <c r="AA67" s="4">
        <f t="shared" si="1"/>
        <v>2.692307692</v>
      </c>
      <c r="AB67" s="4">
        <f t="shared" si="1"/>
        <v>2.446153846</v>
      </c>
      <c r="AC67" s="4">
        <f t="shared" si="1"/>
        <v>2.707692308</v>
      </c>
      <c r="AD67" s="4">
        <f t="shared" si="1"/>
        <v>2.538461538</v>
      </c>
      <c r="AE67" s="4">
        <f t="shared" si="1"/>
        <v>2.523076923</v>
      </c>
      <c r="AF67" s="4">
        <f t="shared" si="1"/>
        <v>2.507692308</v>
      </c>
      <c r="AG67" s="4">
        <f t="shared" si="1"/>
        <v>2.661538462</v>
      </c>
      <c r="AH67" s="4">
        <f t="shared" si="1"/>
        <v>2.6</v>
      </c>
      <c r="AI67" s="4">
        <f t="shared" si="1"/>
        <v>2.707692308</v>
      </c>
      <c r="AJ67" s="4">
        <f t="shared" si="1"/>
        <v>2.507692308</v>
      </c>
      <c r="AK67" s="4">
        <f t="shared" si="1"/>
        <v>2.6</v>
      </c>
      <c r="AL67" s="4">
        <f t="shared" si="1"/>
        <v>2.584615385</v>
      </c>
      <c r="AM67" s="4">
        <f t="shared" si="1"/>
        <v>2.707692308</v>
      </c>
      <c r="AN67" s="4">
        <f t="shared" si="1"/>
        <v>2.615384615</v>
      </c>
      <c r="AO67" s="4">
        <f t="shared" si="1"/>
        <v>2.753846154</v>
      </c>
      <c r="AP67" s="4">
        <f t="shared" si="1"/>
        <v>2.569230769</v>
      </c>
      <c r="AQ67" s="4">
        <f t="shared" si="1"/>
        <v>2.553846154</v>
      </c>
      <c r="AR67" s="4">
        <f t="shared" si="1"/>
        <v>2.646153846</v>
      </c>
      <c r="AS67" s="4">
        <f t="shared" si="1"/>
        <v>2.630769231</v>
      </c>
      <c r="AT67" s="4">
        <f t="shared" si="1"/>
        <v>2.569230769</v>
      </c>
      <c r="AU67" s="4">
        <f t="shared" si="1"/>
        <v>2.723076923</v>
      </c>
      <c r="AV67" s="4">
        <f t="shared" si="1"/>
        <v>2.523076923</v>
      </c>
      <c r="AW67" s="4">
        <f t="shared" si="1"/>
        <v>2.492307692</v>
      </c>
      <c r="AX67" s="4">
        <f t="shared" si="1"/>
        <v>2.569230769</v>
      </c>
      <c r="AY67" s="4">
        <f t="shared" si="1"/>
        <v>2.846153846</v>
      </c>
      <c r="AZ67" s="4">
        <f t="shared" si="1"/>
        <v>2.615384615</v>
      </c>
      <c r="BA67" s="4">
        <f t="shared" si="1"/>
        <v>2.707692308</v>
      </c>
      <c r="BB67" s="4">
        <f t="shared" si="1"/>
        <v>2.523076923</v>
      </c>
      <c r="BC67" s="4">
        <f t="shared" si="1"/>
        <v>2.538461538</v>
      </c>
      <c r="BD67" s="4">
        <f t="shared" si="1"/>
        <v>2.692307692</v>
      </c>
      <c r="BE67" s="4">
        <f t="shared" si="1"/>
        <v>2.646153846</v>
      </c>
      <c r="BF67" s="4">
        <f t="shared" si="1"/>
        <v>2.646153846</v>
      </c>
      <c r="BG67" s="4">
        <f t="shared" si="1"/>
        <v>2.723076923</v>
      </c>
      <c r="BH67" s="4">
        <f t="shared" si="1"/>
        <v>2.569230769</v>
      </c>
      <c r="BI67" s="4">
        <f t="shared" si="1"/>
        <v>2.515625</v>
      </c>
      <c r="BJ67" s="4">
        <f t="shared" si="1"/>
        <v>2.692307692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43"/>
    <col customWidth="1" min="2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14" t="s">
        <v>154</v>
      </c>
      <c r="D8" s="15" t="s">
        <v>156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21">
        <f>IFERROR(__xludf.DUMMYFUNCTION("IMPORTRANGE(""https://docs.google.com/spreadsheets/d/1I771IdnHob1HfV5ycHBAxGu_dEY2tgNB0nPDCj1UuvI/edit#gid=1521479618"",""Form Responses 1!C67"")"),2.646153846153846)</f>
        <v>2.646153846</v>
      </c>
      <c r="E10" s="22">
        <f t="shared" ref="E10:E20" si="1">D10/3</f>
        <v>0.8820512821</v>
      </c>
    </row>
    <row r="11">
      <c r="A11" s="16"/>
      <c r="B11" s="17">
        <v>2.0</v>
      </c>
      <c r="C11" s="23" t="s">
        <v>144</v>
      </c>
      <c r="D11" s="21">
        <f>IFERROR(__xludf.DUMMYFUNCTION("IMPORTRANGE(""https://docs.google.com/spreadsheets/d/1I771IdnHob1HfV5ycHBAxGu_dEY2tgNB0nPDCj1UuvI/edit#gid=1521479618"",""Form Responses 1!I67"")"),2.8153846153846156)</f>
        <v>2.815384615</v>
      </c>
      <c r="E11" s="22">
        <f t="shared" si="1"/>
        <v>0.9384615385</v>
      </c>
    </row>
    <row r="12">
      <c r="A12" s="16"/>
      <c r="B12" s="17">
        <v>3.0</v>
      </c>
      <c r="C12" s="23" t="s">
        <v>145</v>
      </c>
      <c r="D12" s="21">
        <f>IFERROR(__xludf.DUMMYFUNCTION("IMPORTRANGE(""https://docs.google.com/spreadsheets/d/1I771IdnHob1HfV5ycHBAxGu_dEY2tgNB0nPDCj1UuvI/edit#gid=1521479618"",""Form Responses 1!O67"")"),2.723076923076923)</f>
        <v>2.723076923</v>
      </c>
      <c r="E12" s="22">
        <f t="shared" si="1"/>
        <v>0.9076923077</v>
      </c>
    </row>
    <row r="13">
      <c r="A13" s="16"/>
      <c r="B13" s="17">
        <v>4.0</v>
      </c>
      <c r="C13" s="23" t="s">
        <v>146</v>
      </c>
      <c r="D13" s="21">
        <f>IFERROR(__xludf.DUMMYFUNCTION("IMPORTRANGE(""https://docs.google.com/spreadsheets/d/1I771IdnHob1HfV5ycHBAxGu_dEY2tgNB0nPDCj1UuvI/edit#gid=1521479618"",""Form Responses 1!U67"")"),2.769230769230769)</f>
        <v>2.769230769</v>
      </c>
      <c r="E13" s="22">
        <f t="shared" si="1"/>
        <v>0.9230769231</v>
      </c>
    </row>
    <row r="14">
      <c r="A14" s="16"/>
      <c r="B14" s="17">
        <v>5.0</v>
      </c>
      <c r="C14" s="23" t="s">
        <v>147</v>
      </c>
      <c r="D14" s="21">
        <f>IFERROR(__xludf.DUMMYFUNCTION("IMPORTRANGE(""https://docs.google.com/spreadsheets/d/1I771IdnHob1HfV5ycHBAxGu_dEY2tgNB0nPDCj1UuvI/edit#gid=1521479618"",""Form Responses 1!AA67"")"),2.6923076923076925)</f>
        <v>2.692307692</v>
      </c>
      <c r="E14" s="22">
        <f t="shared" si="1"/>
        <v>0.8974358974</v>
      </c>
    </row>
    <row r="15">
      <c r="A15" s="16"/>
      <c r="B15" s="17">
        <v>6.0</v>
      </c>
      <c r="C15" s="23" t="s">
        <v>148</v>
      </c>
      <c r="D15" s="21">
        <f>IFERROR(__xludf.DUMMYFUNCTION("IMPORTRANGE(""https://docs.google.com/spreadsheets/d/1I771IdnHob1HfV5ycHBAxGu_dEY2tgNB0nPDCj1UuvI/edit#gid=1521479618"",""Form Responses 1!AG67"")"),2.6615384615384614)</f>
        <v>2.661538462</v>
      </c>
      <c r="E15" s="22">
        <f t="shared" si="1"/>
        <v>0.8871794872</v>
      </c>
    </row>
    <row r="16">
      <c r="A16" s="16"/>
      <c r="B16" s="17">
        <v>7.0</v>
      </c>
      <c r="C16" s="23" t="s">
        <v>149</v>
      </c>
      <c r="D16" s="21">
        <f>IFERROR(__xludf.DUMMYFUNCTION("IMPORTRANGE(""https://docs.google.com/spreadsheets/d/1I771IdnHob1HfV5ycHBAxGu_dEY2tgNB0nPDCj1UuvI/edit#gid=1521479618"",""Form Responses 1!AM67"")"),2.707692307692308)</f>
        <v>2.707692308</v>
      </c>
      <c r="E16" s="22">
        <f t="shared" si="1"/>
        <v>0.9025641026</v>
      </c>
    </row>
    <row r="17">
      <c r="A17" s="16"/>
      <c r="B17" s="17">
        <v>8.0</v>
      </c>
      <c r="C17" s="23" t="s">
        <v>150</v>
      </c>
      <c r="D17" s="21">
        <f>IFERROR(__xludf.DUMMYFUNCTION("IMPORTRANGE(""https://docs.google.com/spreadsheets/d/1I771IdnHob1HfV5ycHBAxGu_dEY2tgNB0nPDCj1UuvI/edit#gid=1521479618"",""Form Responses 1!AS67"")"),2.6307692307692307)</f>
        <v>2.630769231</v>
      </c>
      <c r="E17" s="22">
        <f t="shared" si="1"/>
        <v>0.8769230769</v>
      </c>
    </row>
    <row r="18">
      <c r="A18" s="16"/>
      <c r="B18" s="17">
        <v>9.0</v>
      </c>
      <c r="C18" s="23" t="s">
        <v>151</v>
      </c>
      <c r="D18" s="21">
        <f>IFERROR(__xludf.DUMMYFUNCTION("IMPORTRANGE(""https://docs.google.com/spreadsheets/d/1I771IdnHob1HfV5ycHBAxGu_dEY2tgNB0nPDCj1UuvI/edit#gid=1521479618"",""Form Responses 1!AY67"")"),2.8461538461538463)</f>
        <v>2.846153846</v>
      </c>
      <c r="E18" s="22">
        <f t="shared" si="1"/>
        <v>0.9487179487</v>
      </c>
    </row>
    <row r="19">
      <c r="A19" s="16"/>
      <c r="B19" s="17">
        <v>10.0</v>
      </c>
      <c r="C19" s="23" t="s">
        <v>152</v>
      </c>
      <c r="D19" s="21">
        <f>IFERROR(__xludf.DUMMYFUNCTION("IMPORTRANGE(""https://docs.google.com/spreadsheets/d/1I771IdnHob1HfV5ycHBAxGu_dEY2tgNB0nPDCj1UuvI/edit#gid=1521479618"",""Form Responses 1!BE67"")"),2.646153846153846)</f>
        <v>2.646153846</v>
      </c>
      <c r="E19" s="22">
        <f t="shared" si="1"/>
        <v>0.8820512821</v>
      </c>
    </row>
    <row r="20">
      <c r="A20" s="7"/>
      <c r="B20" s="24"/>
      <c r="C20" s="25" t="s">
        <v>153</v>
      </c>
      <c r="D20" s="26">
        <f>SUM(D10:D19)/10</f>
        <v>2.713846154</v>
      </c>
      <c r="E20" s="27">
        <f t="shared" si="1"/>
        <v>0.9046153846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4" t="s">
        <v>164</v>
      </c>
      <c r="C43" s="33" t="s">
        <v>162</v>
      </c>
      <c r="D43" s="31" t="s">
        <v>163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0"/>
    <col customWidth="1" min="2" max="2" width="8.43"/>
    <col customWidth="1" min="3" max="3" width="60.14"/>
    <col customWidth="1" min="4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14" t="s">
        <v>137</v>
      </c>
      <c r="D8" s="15" t="s">
        <v>138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21">
        <f>IFERROR(__xludf.DUMMYFUNCTION("IMPORTRANGE(""https://docs.google.com/spreadsheets/d/1I771IdnHob1HfV5ycHBAxGu_dEY2tgNB0nPDCj1UuvI/edit#gid=1521479618"",""Form Responses 1!D67"")"),2.4923076923076923)</f>
        <v>2.492307692</v>
      </c>
      <c r="E10" s="22">
        <f t="shared" ref="E10:E20" si="1">D10/3</f>
        <v>0.8307692308</v>
      </c>
    </row>
    <row r="11">
      <c r="A11" s="16"/>
      <c r="B11" s="17">
        <v>2.0</v>
      </c>
      <c r="C11" s="23" t="s">
        <v>144</v>
      </c>
      <c r="D11" s="21">
        <f>IFERROR(__xludf.DUMMYFUNCTION("IMPORTRANGE(""https://docs.google.com/spreadsheets/d/1I771IdnHob1HfV5ycHBAxGu_dEY2tgNB0nPDCj1UuvI/edit#gid=1521479618"",""Form Responses 1!J67"")"),2.5384615384615383)</f>
        <v>2.538461538</v>
      </c>
      <c r="E11" s="22">
        <f t="shared" si="1"/>
        <v>0.8461538462</v>
      </c>
    </row>
    <row r="12">
      <c r="A12" s="16"/>
      <c r="B12" s="17">
        <v>3.0</v>
      </c>
      <c r="C12" s="23" t="s">
        <v>145</v>
      </c>
      <c r="D12" s="21">
        <f>IFERROR(__xludf.DUMMYFUNCTION("IMPORTRANGE(""https://docs.google.com/spreadsheets/d/1I771IdnHob1HfV5ycHBAxGu_dEY2tgNB0nPDCj1UuvI/edit#gid=1521479618"",""Form Responses 1!P67"")"),2.4615384615384617)</f>
        <v>2.461538462</v>
      </c>
      <c r="E12" s="22">
        <f t="shared" si="1"/>
        <v>0.8205128205</v>
      </c>
    </row>
    <row r="13">
      <c r="A13" s="16"/>
      <c r="B13" s="17">
        <v>4.0</v>
      </c>
      <c r="C13" s="23" t="s">
        <v>146</v>
      </c>
      <c r="D13" s="21">
        <f>IFERROR(__xludf.DUMMYFUNCTION("IMPORTRANGE(""https://docs.google.com/spreadsheets/d/1I771IdnHob1HfV5ycHBAxGu_dEY2tgNB0nPDCj1UuvI/edit#gid=1521479618"",""Form Responses 1!V67"")"),2.7384615384615385)</f>
        <v>2.738461538</v>
      </c>
      <c r="E13" s="22">
        <f t="shared" si="1"/>
        <v>0.9128205128</v>
      </c>
    </row>
    <row r="14">
      <c r="A14" s="16"/>
      <c r="B14" s="17">
        <v>5.0</v>
      </c>
      <c r="C14" s="23" t="s">
        <v>147</v>
      </c>
      <c r="D14" s="21">
        <f>IFERROR(__xludf.DUMMYFUNCTION("IMPORTRANGE(""https://docs.google.com/spreadsheets/d/1I771IdnHob1HfV5ycHBAxGu_dEY2tgNB0nPDCj1UuvI/edit#gid=1521479618"",""Form Responses 1!AB67"")"),2.4461538461538463)</f>
        <v>2.446153846</v>
      </c>
      <c r="E14" s="22">
        <f t="shared" si="1"/>
        <v>0.8153846154</v>
      </c>
    </row>
    <row r="15">
      <c r="A15" s="16"/>
      <c r="B15" s="17">
        <v>6.0</v>
      </c>
      <c r="C15" s="23" t="s">
        <v>148</v>
      </c>
      <c r="D15" s="21">
        <f>IFERROR(__xludf.DUMMYFUNCTION("IMPORTRANGE(""https://docs.google.com/spreadsheets/d/1I771IdnHob1HfV5ycHBAxGu_dEY2tgNB0nPDCj1UuvI/edit#gid=1521479618"",""Form Responses 1!AH67"")"),2.6)</f>
        <v>2.6</v>
      </c>
      <c r="E15" s="22">
        <f t="shared" si="1"/>
        <v>0.8666666667</v>
      </c>
    </row>
    <row r="16">
      <c r="A16" s="16"/>
      <c r="B16" s="17">
        <v>7.0</v>
      </c>
      <c r="C16" s="23" t="s">
        <v>149</v>
      </c>
      <c r="D16" s="21">
        <f>IFERROR(__xludf.DUMMYFUNCTION("IMPORTRANGE(""https://docs.google.com/spreadsheets/d/1I771IdnHob1HfV5ycHBAxGu_dEY2tgNB0nPDCj1UuvI/edit#gid=1521479618"",""Form Responses 1!AN67"")"),2.6153846153846154)</f>
        <v>2.615384615</v>
      </c>
      <c r="E16" s="22">
        <f t="shared" si="1"/>
        <v>0.8717948718</v>
      </c>
    </row>
    <row r="17">
      <c r="A17" s="16"/>
      <c r="B17" s="17">
        <v>8.0</v>
      </c>
      <c r="C17" s="23" t="s">
        <v>150</v>
      </c>
      <c r="D17" s="21">
        <f>IFERROR(__xludf.DUMMYFUNCTION("IMPORTRANGE(""https://docs.google.com/spreadsheets/d/1I771IdnHob1HfV5ycHBAxGu_dEY2tgNB0nPDCj1UuvI/edit#gid=1521479618"",""Form Responses 1!AT67"")"),2.5692307692307694)</f>
        <v>2.569230769</v>
      </c>
      <c r="E17" s="22">
        <f t="shared" si="1"/>
        <v>0.8564102564</v>
      </c>
    </row>
    <row r="18">
      <c r="A18" s="16"/>
      <c r="B18" s="17">
        <v>9.0</v>
      </c>
      <c r="C18" s="23" t="s">
        <v>151</v>
      </c>
      <c r="D18" s="21">
        <f>IFERROR(__xludf.DUMMYFUNCTION("IMPORTRANGE(""https://docs.google.com/spreadsheets/d/1I771IdnHob1HfV5ycHBAxGu_dEY2tgNB0nPDCj1UuvI/edit#gid=1521479618"",""Form Responses 1!AZ67"")"),2.6153846153846154)</f>
        <v>2.615384615</v>
      </c>
      <c r="E18" s="22">
        <f t="shared" si="1"/>
        <v>0.8717948718</v>
      </c>
    </row>
    <row r="19">
      <c r="A19" s="16"/>
      <c r="B19" s="17">
        <v>10.0</v>
      </c>
      <c r="C19" s="23" t="s">
        <v>152</v>
      </c>
      <c r="D19" s="21">
        <f>IFERROR(__xludf.DUMMYFUNCTION("IMPORTRANGE(""https://docs.google.com/spreadsheets/d/1I771IdnHob1HfV5ycHBAxGu_dEY2tgNB0nPDCj1UuvI/edit#gid=1521479618"",""Form Responses 1!BF67"")"),2.646153846153846)</f>
        <v>2.646153846</v>
      </c>
      <c r="E19" s="22">
        <f t="shared" si="1"/>
        <v>0.8820512821</v>
      </c>
    </row>
    <row r="20">
      <c r="A20" s="7"/>
      <c r="B20" s="24"/>
      <c r="C20" s="25" t="s">
        <v>153</v>
      </c>
      <c r="D20" s="26">
        <f>SUM(D10:D19)/10</f>
        <v>2.572307692</v>
      </c>
      <c r="E20" s="27">
        <f t="shared" si="1"/>
        <v>0.8574358974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2" t="s">
        <v>161</v>
      </c>
      <c r="C43" s="33" t="s">
        <v>162</v>
      </c>
      <c r="D43" s="31" t="s">
        <v>163</v>
      </c>
    </row>
    <row r="44">
      <c r="A44" s="32"/>
    </row>
  </sheetData>
  <mergeCells count="16">
    <mergeCell ref="D43:E43"/>
    <mergeCell ref="A43:B43"/>
    <mergeCell ref="A44:B44"/>
    <mergeCell ref="B31:E34"/>
    <mergeCell ref="B35:E36"/>
    <mergeCell ref="B37:E40"/>
    <mergeCell ref="A42:B42"/>
    <mergeCell ref="D7:E7"/>
    <mergeCell ref="D8:E8"/>
    <mergeCell ref="D42:E42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1.29"/>
    <col customWidth="1" min="2" max="2" width="13.57"/>
    <col customWidth="1" min="3" max="3" width="60.14"/>
    <col customWidth="1" min="4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14" t="s">
        <v>171</v>
      </c>
      <c r="D8" s="15" t="s">
        <v>172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21">
        <f>IFERROR(__xludf.DUMMYFUNCTION("IMPORTRANGE(""https://docs.google.com/spreadsheets/d/1I771IdnHob1HfV5ycHBAxGu_dEY2tgNB0nPDCj1UuvI/edit#gid=1521479618"",""Form Responses 1!e67"")"),2.7384615384615385)</f>
        <v>2.738461538</v>
      </c>
      <c r="E10" s="22">
        <f t="shared" ref="E10:E20" si="1">D10/3</f>
        <v>0.9128205128</v>
      </c>
    </row>
    <row r="11">
      <c r="A11" s="16"/>
      <c r="B11" s="17">
        <v>2.0</v>
      </c>
      <c r="C11" s="23" t="s">
        <v>144</v>
      </c>
      <c r="D11" s="21">
        <f>IFERROR(__xludf.DUMMYFUNCTION("IMPORTRANGE(""https://docs.google.com/spreadsheets/d/1I771IdnHob1HfV5ycHBAxGu_dEY2tgNB0nPDCj1UuvI/edit#gid=1521479618"",""Form Responses 1!k67"")"),2.8615384615384616)</f>
        <v>2.861538462</v>
      </c>
      <c r="E11" s="22">
        <f t="shared" si="1"/>
        <v>0.9538461538</v>
      </c>
    </row>
    <row r="12">
      <c r="A12" s="16"/>
      <c r="B12" s="17">
        <v>3.0</v>
      </c>
      <c r="C12" s="23" t="s">
        <v>145</v>
      </c>
      <c r="D12" s="21">
        <f>IFERROR(__xludf.DUMMYFUNCTION("IMPORTRANGE(""https://docs.google.com/spreadsheets/d/1I771IdnHob1HfV5ycHBAxGu_dEY2tgNB0nPDCj1UuvI/edit#gid=1521479618"",""Form Responses 1!q67"")"),2.723076923076923)</f>
        <v>2.723076923</v>
      </c>
      <c r="E12" s="22">
        <f t="shared" si="1"/>
        <v>0.9076923077</v>
      </c>
    </row>
    <row r="13">
      <c r="A13" s="16"/>
      <c r="B13" s="17">
        <v>4.0</v>
      </c>
      <c r="C13" s="23" t="s">
        <v>146</v>
      </c>
      <c r="D13" s="21">
        <f>IFERROR(__xludf.DUMMYFUNCTION("IMPORTRANGE(""https://docs.google.com/spreadsheets/d/1I771IdnHob1HfV5ycHBAxGu_dEY2tgNB0nPDCj1UuvI/edit#gid=1521479618"",""Form Responses 1!w67"")"),2.723076923076923)</f>
        <v>2.723076923</v>
      </c>
      <c r="E13" s="22">
        <f t="shared" si="1"/>
        <v>0.9076923077</v>
      </c>
    </row>
    <row r="14">
      <c r="A14" s="16"/>
      <c r="B14" s="17">
        <v>5.0</v>
      </c>
      <c r="C14" s="23" t="s">
        <v>147</v>
      </c>
      <c r="D14" s="21">
        <f>IFERROR(__xludf.DUMMYFUNCTION("IMPORTRANGE(""https://docs.google.com/spreadsheets/d/1I771IdnHob1HfV5ycHBAxGu_dEY2tgNB0nPDCj1UuvI/edit#gid=1521479618"",""Form Responses 1!Ac67"")"),2.707692307692308)</f>
        <v>2.707692308</v>
      </c>
      <c r="E14" s="22">
        <f t="shared" si="1"/>
        <v>0.9025641026</v>
      </c>
    </row>
    <row r="15">
      <c r="A15" s="16"/>
      <c r="B15" s="17">
        <v>6.0</v>
      </c>
      <c r="C15" s="23" t="s">
        <v>148</v>
      </c>
      <c r="D15" s="21">
        <f>IFERROR(__xludf.DUMMYFUNCTION("IMPORTRANGE(""https://docs.google.com/spreadsheets/d/1I771IdnHob1HfV5ycHBAxGu_dEY2tgNB0nPDCj1UuvI/edit#gid=1521479618"",""Form Responses 1!Ai67"")"),2.707692307692308)</f>
        <v>2.707692308</v>
      </c>
      <c r="E15" s="22">
        <f t="shared" si="1"/>
        <v>0.9025641026</v>
      </c>
    </row>
    <row r="16">
      <c r="A16" s="16"/>
      <c r="B16" s="17">
        <v>7.0</v>
      </c>
      <c r="C16" s="23" t="s">
        <v>149</v>
      </c>
      <c r="D16" s="21">
        <f>IFERROR(__xludf.DUMMYFUNCTION("IMPORTRANGE(""https://docs.google.com/spreadsheets/d/1I771IdnHob1HfV5ycHBAxGu_dEY2tgNB0nPDCj1UuvI/edit#gid=1521479618"",""Form Responses 1!Ao67"")"),2.753846153846154)</f>
        <v>2.753846154</v>
      </c>
      <c r="E16" s="22">
        <f t="shared" si="1"/>
        <v>0.9179487179</v>
      </c>
    </row>
    <row r="17">
      <c r="A17" s="16"/>
      <c r="B17" s="17">
        <v>8.0</v>
      </c>
      <c r="C17" s="23" t="s">
        <v>150</v>
      </c>
      <c r="D17" s="21">
        <f>IFERROR(__xludf.DUMMYFUNCTION("IMPORTRANGE(""https://docs.google.com/spreadsheets/d/1I771IdnHob1HfV5ycHBAxGu_dEY2tgNB0nPDCj1UuvI/edit#gid=1521479618"",""Form Responses 1!Au67"")"),2.723076923076923)</f>
        <v>2.723076923</v>
      </c>
      <c r="E17" s="22">
        <f t="shared" si="1"/>
        <v>0.9076923077</v>
      </c>
    </row>
    <row r="18">
      <c r="A18" s="16"/>
      <c r="B18" s="17">
        <v>9.0</v>
      </c>
      <c r="C18" s="23" t="s">
        <v>151</v>
      </c>
      <c r="D18" s="21">
        <f>IFERROR(__xludf.DUMMYFUNCTION("IMPORTRANGE(""https://docs.google.com/spreadsheets/d/1I771IdnHob1HfV5ycHBAxGu_dEY2tgNB0nPDCj1UuvI/edit#gid=1521479618"",""Form Responses 1!ba67"")"),2.707692307692308)</f>
        <v>2.707692308</v>
      </c>
      <c r="E18" s="22">
        <f t="shared" si="1"/>
        <v>0.9025641026</v>
      </c>
    </row>
    <row r="19">
      <c r="A19" s="16"/>
      <c r="B19" s="17">
        <v>10.0</v>
      </c>
      <c r="C19" s="23" t="s">
        <v>152</v>
      </c>
      <c r="D19" s="21">
        <f>IFERROR(__xludf.DUMMYFUNCTION("IMPORTRANGE(""https://docs.google.com/spreadsheets/d/1I771IdnHob1HfV5ycHBAxGu_dEY2tgNB0nPDCj1UuvI/edit#gid=1521479618"",""Form Responses 1!BG67"")"),2.723076923076923)</f>
        <v>2.723076923</v>
      </c>
      <c r="E19" s="22">
        <f t="shared" si="1"/>
        <v>0.9076923077</v>
      </c>
    </row>
    <row r="20">
      <c r="A20" s="7"/>
      <c r="B20" s="24"/>
      <c r="C20" s="25" t="s">
        <v>153</v>
      </c>
      <c r="D20" s="26">
        <f>SUM(D10:D19)/10</f>
        <v>2.736923077</v>
      </c>
      <c r="E20" s="27">
        <f t="shared" si="1"/>
        <v>0.9123076923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2" t="s">
        <v>173</v>
      </c>
      <c r="C43" s="33" t="s">
        <v>162</v>
      </c>
      <c r="D43" s="31" t="s">
        <v>163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14"/>
    <col customWidth="1" min="2" max="2" width="13.0"/>
    <col customWidth="1" min="3" max="3" width="60.14"/>
    <col customWidth="1" min="4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14" t="s">
        <v>165</v>
      </c>
      <c r="D8" s="15" t="s">
        <v>166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35">
        <f>IFERROR(__xludf.DUMMYFUNCTION("IMPORTRANGE(""https://docs.google.com/spreadsheets/d/1I771IdnHob1HfV5ycHBAxGu_dEY2tgNB0nPDCj1UuvI/edit#gid=1521479618"",""Form Responses 1!F67"")"),2.476923076923077)</f>
        <v>2.476923077</v>
      </c>
      <c r="E10" s="22">
        <f t="shared" ref="E10:E20" si="1">D10/3</f>
        <v>0.8256410256</v>
      </c>
    </row>
    <row r="11">
      <c r="A11" s="16"/>
      <c r="B11" s="17">
        <v>2.0</v>
      </c>
      <c r="C11" s="23" t="s">
        <v>144</v>
      </c>
      <c r="D11" s="36">
        <f>IFERROR(__xludf.DUMMYFUNCTION("IMPORTRANGE(""https://docs.google.com/spreadsheets/d/1I771IdnHob1HfV5ycHBAxGu_dEY2tgNB0nPDCj1UuvI/edit#gid=1521479618"",""Form Responses 1!L67"")"),2.707692307692308)</f>
        <v>2.707692308</v>
      </c>
      <c r="E11" s="22">
        <f t="shared" si="1"/>
        <v>0.9025641026</v>
      </c>
    </row>
    <row r="12">
      <c r="A12" s="16"/>
      <c r="B12" s="17">
        <v>3.0</v>
      </c>
      <c r="C12" s="23" t="s">
        <v>145</v>
      </c>
      <c r="D12" s="36">
        <f>IFERROR(__xludf.DUMMYFUNCTION("IMPORTRANGE(""https://docs.google.com/spreadsheets/d/1I771IdnHob1HfV5ycHBAxGu_dEY2tgNB0nPDCj1UuvI/edit#gid=1521479618"",""Form Responses 1!R67"")"),2.5384615384615383)</f>
        <v>2.538461538</v>
      </c>
      <c r="E12" s="22">
        <f t="shared" si="1"/>
        <v>0.8461538462</v>
      </c>
    </row>
    <row r="13">
      <c r="A13" s="16"/>
      <c r="B13" s="17">
        <v>4.0</v>
      </c>
      <c r="C13" s="23" t="s">
        <v>146</v>
      </c>
      <c r="D13" s="36">
        <f>IFERROR(__xludf.DUMMYFUNCTION("IMPORTRANGE(""https://docs.google.com/spreadsheets/d/1I771IdnHob1HfV5ycHBAxGu_dEY2tgNB0nPDCj1UuvI/edit#gid=1521479618"",""Form Responses 1!X67"")"),2.5846153846153848)</f>
        <v>2.584615385</v>
      </c>
      <c r="E13" s="22">
        <f t="shared" si="1"/>
        <v>0.8615384615</v>
      </c>
    </row>
    <row r="14">
      <c r="A14" s="16"/>
      <c r="B14" s="17">
        <v>5.0</v>
      </c>
      <c r="C14" s="23" t="s">
        <v>147</v>
      </c>
      <c r="D14" s="36">
        <f>IFERROR(__xludf.DUMMYFUNCTION("IMPORTRANGE(""https://docs.google.com/spreadsheets/d/1I771IdnHob1HfV5ycHBAxGu_dEY2tgNB0nPDCj1UuvI/edit#gid=1521479618"",""Form Responses 1!AD67"")"),2.5384615384615383)</f>
        <v>2.538461538</v>
      </c>
      <c r="E14" s="22">
        <f t="shared" si="1"/>
        <v>0.8461538462</v>
      </c>
    </row>
    <row r="15">
      <c r="A15" s="16"/>
      <c r="B15" s="17">
        <v>6.0</v>
      </c>
      <c r="C15" s="23" t="s">
        <v>148</v>
      </c>
      <c r="D15" s="36">
        <f>IFERROR(__xludf.DUMMYFUNCTION("IMPORTRANGE(""https://docs.google.com/spreadsheets/d/1I771IdnHob1HfV5ycHBAxGu_dEY2tgNB0nPDCj1UuvI/edit#gid=1521479618"",""Form Responses 1!AJ67"")"),2.5076923076923077)</f>
        <v>2.507692308</v>
      </c>
      <c r="E15" s="22">
        <f t="shared" si="1"/>
        <v>0.8358974359</v>
      </c>
    </row>
    <row r="16">
      <c r="A16" s="16"/>
      <c r="B16" s="17">
        <v>7.0</v>
      </c>
      <c r="C16" s="23" t="s">
        <v>149</v>
      </c>
      <c r="D16" s="36">
        <f>IFERROR(__xludf.DUMMYFUNCTION("IMPORTRANGE(""https://docs.google.com/spreadsheets/d/1I771IdnHob1HfV5ycHBAxGu_dEY2tgNB0nPDCj1UuvI/edit#gid=1521479618"",""Form Responses 1!AP67"")"),2.5692307692307694)</f>
        <v>2.569230769</v>
      </c>
      <c r="E16" s="22">
        <f t="shared" si="1"/>
        <v>0.8564102564</v>
      </c>
    </row>
    <row r="17">
      <c r="A17" s="16"/>
      <c r="B17" s="17">
        <v>8.0</v>
      </c>
      <c r="C17" s="23" t="s">
        <v>150</v>
      </c>
      <c r="D17" s="36">
        <f>IFERROR(__xludf.DUMMYFUNCTION("IMPORTRANGE(""https://docs.google.com/spreadsheets/d/1I771IdnHob1HfV5ycHBAxGu_dEY2tgNB0nPDCj1UuvI/edit#gid=1521479618"",""Form Responses 1!AV67"")"),2.523076923076923)</f>
        <v>2.523076923</v>
      </c>
      <c r="E17" s="22">
        <f t="shared" si="1"/>
        <v>0.841025641</v>
      </c>
    </row>
    <row r="18">
      <c r="A18" s="16"/>
      <c r="B18" s="17">
        <v>9.0</v>
      </c>
      <c r="C18" s="23" t="s">
        <v>151</v>
      </c>
      <c r="D18" s="36">
        <f>IFERROR(__xludf.DUMMYFUNCTION("IMPORTRANGE(""https://docs.google.com/spreadsheets/d/1I771IdnHob1HfV5ycHBAxGu_dEY2tgNB0nPDCj1UuvI/edit#gid=1521479618"",""Form Responses 1!bB67"")"),2.523076923076923)</f>
        <v>2.523076923</v>
      </c>
      <c r="E18" s="22">
        <f t="shared" si="1"/>
        <v>0.841025641</v>
      </c>
    </row>
    <row r="19">
      <c r="A19" s="16"/>
      <c r="B19" s="17">
        <v>10.0</v>
      </c>
      <c r="C19" s="23" t="s">
        <v>152</v>
      </c>
      <c r="D19" s="36">
        <f>IFERROR(__xludf.DUMMYFUNCTION("IMPORTRANGE(""https://docs.google.com/spreadsheets/d/1I771IdnHob1HfV5ycHBAxGu_dEY2tgNB0nPDCj1UuvI/edit#gid=1521479618"",""Form Responses 1!BH67"")"),2.5692307692307694)</f>
        <v>2.569230769</v>
      </c>
      <c r="E19" s="22">
        <f t="shared" si="1"/>
        <v>0.8564102564</v>
      </c>
    </row>
    <row r="20">
      <c r="A20" s="7"/>
      <c r="B20" s="24"/>
      <c r="C20" s="25" t="s">
        <v>153</v>
      </c>
      <c r="D20" s="26">
        <f>SUM(D10:D19)/10</f>
        <v>2.553846154</v>
      </c>
      <c r="E20" s="27">
        <f t="shared" si="1"/>
        <v>0.8512820513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2" t="s">
        <v>167</v>
      </c>
      <c r="C43" s="33" t="s">
        <v>162</v>
      </c>
      <c r="D43" s="31" t="s">
        <v>163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14"/>
    <col customWidth="1" min="2" max="2" width="13.0"/>
    <col customWidth="1" min="3" max="3" width="60.14"/>
    <col customWidth="1" min="4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14" t="s">
        <v>168</v>
      </c>
      <c r="D8" s="15" t="s">
        <v>169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21">
        <f>IFERROR(__xludf.DUMMYFUNCTION("IMPORTRANGE(""https://docs.google.com/spreadsheets/d/1I771IdnHob1HfV5ycHBAxGu_dEY2tgNB0nPDCj1UuvI/edit#gid=1521479618"",""Form Responses 1!g67"")"),2.4307692307692306)</f>
        <v>2.430769231</v>
      </c>
      <c r="E10" s="22">
        <f t="shared" ref="E10:E20" si="1">D10/3</f>
        <v>0.8102564103</v>
      </c>
    </row>
    <row r="11">
      <c r="A11" s="16"/>
      <c r="B11" s="17">
        <v>2.0</v>
      </c>
      <c r="C11" s="23" t="s">
        <v>144</v>
      </c>
      <c r="D11" s="21">
        <f>IFERROR(__xludf.DUMMYFUNCTION("IMPORTRANGE(""https://docs.google.com/spreadsheets/d/1I771IdnHob1HfV5ycHBAxGu_dEY2tgNB0nPDCj1UuvI/edit#gid=1521479618"",""Form Responses 1!m67"")"),2.6)</f>
        <v>2.6</v>
      </c>
      <c r="E11" s="22">
        <f t="shared" si="1"/>
        <v>0.8666666667</v>
      </c>
    </row>
    <row r="12">
      <c r="A12" s="16"/>
      <c r="B12" s="17">
        <v>3.0</v>
      </c>
      <c r="C12" s="23" t="s">
        <v>145</v>
      </c>
      <c r="D12" s="21">
        <f>IFERROR(__xludf.DUMMYFUNCTION("IMPORTRANGE(""https://docs.google.com/spreadsheets/d/1I771IdnHob1HfV5ycHBAxGu_dEY2tgNB0nPDCj1UuvI/edit#gid=1521479618"",""Form Responses 1!s67"")"),2.4)</f>
        <v>2.4</v>
      </c>
      <c r="E12" s="22">
        <f t="shared" si="1"/>
        <v>0.8</v>
      </c>
    </row>
    <row r="13">
      <c r="A13" s="16"/>
      <c r="B13" s="17">
        <v>4.0</v>
      </c>
      <c r="C13" s="23" t="s">
        <v>146</v>
      </c>
      <c r="D13" s="21">
        <f>IFERROR(__xludf.DUMMYFUNCTION("IMPORTRANGE(""https://docs.google.com/spreadsheets/d/1I771IdnHob1HfV5ycHBAxGu_dEY2tgNB0nPDCj1UuvI/edit#gid=1521479618"",""Form Responses 1!Y67"")"),2.476923076923077)</f>
        <v>2.476923077</v>
      </c>
      <c r="E13" s="22">
        <f t="shared" si="1"/>
        <v>0.8256410256</v>
      </c>
    </row>
    <row r="14">
      <c r="A14" s="16"/>
      <c r="B14" s="17">
        <v>5.0</v>
      </c>
      <c r="C14" s="23" t="s">
        <v>147</v>
      </c>
      <c r="D14" s="21">
        <f>IFERROR(__xludf.DUMMYFUNCTION("IMPORTRANGE(""https://docs.google.com/spreadsheets/d/1I771IdnHob1HfV5ycHBAxGu_dEY2tgNB0nPDCj1UuvI/edit#gid=1521479618"",""Form Responses 1!Ae67"")"),2.523076923076923)</f>
        <v>2.523076923</v>
      </c>
      <c r="E14" s="22">
        <f t="shared" si="1"/>
        <v>0.841025641</v>
      </c>
    </row>
    <row r="15">
      <c r="A15" s="16"/>
      <c r="B15" s="17">
        <v>6.0</v>
      </c>
      <c r="C15" s="23" t="s">
        <v>148</v>
      </c>
      <c r="D15" s="21">
        <f>IFERROR(__xludf.DUMMYFUNCTION("IMPORTRANGE(""https://docs.google.com/spreadsheets/d/1I771IdnHob1HfV5ycHBAxGu_dEY2tgNB0nPDCj1UuvI/edit#gid=1521479618"",""Form Responses 1!Ak67"")"),2.6)</f>
        <v>2.6</v>
      </c>
      <c r="E15" s="22">
        <f t="shared" si="1"/>
        <v>0.8666666667</v>
      </c>
    </row>
    <row r="16">
      <c r="A16" s="16"/>
      <c r="B16" s="17">
        <v>7.0</v>
      </c>
      <c r="C16" s="23" t="s">
        <v>149</v>
      </c>
      <c r="D16" s="21">
        <f>IFERROR(__xludf.DUMMYFUNCTION("IMPORTRANGE(""https://docs.google.com/spreadsheets/d/1I771IdnHob1HfV5ycHBAxGu_dEY2tgNB0nPDCj1UuvI/edit#gid=1521479618"",""Form Responses 1!Aq67"")"),2.5538461538461537)</f>
        <v>2.553846154</v>
      </c>
      <c r="E16" s="22">
        <f t="shared" si="1"/>
        <v>0.8512820513</v>
      </c>
    </row>
    <row r="17">
      <c r="A17" s="16"/>
      <c r="B17" s="17">
        <v>8.0</v>
      </c>
      <c r="C17" s="23" t="s">
        <v>150</v>
      </c>
      <c r="D17" s="21">
        <f>IFERROR(__xludf.DUMMYFUNCTION("IMPORTRANGE(""https://docs.google.com/spreadsheets/d/1I771IdnHob1HfV5ycHBAxGu_dEY2tgNB0nPDCj1UuvI/edit#gid=1521479618"",""Form Responses 1!AW67"")"),2.4923076923076923)</f>
        <v>2.492307692</v>
      </c>
      <c r="E17" s="22">
        <f t="shared" si="1"/>
        <v>0.8307692308</v>
      </c>
    </row>
    <row r="18">
      <c r="A18" s="16"/>
      <c r="B18" s="17">
        <v>9.0</v>
      </c>
      <c r="C18" s="23" t="s">
        <v>151</v>
      </c>
      <c r="D18" s="21">
        <f>IFERROR(__xludf.DUMMYFUNCTION("IMPORTRANGE(""https://docs.google.com/spreadsheets/d/1I771IdnHob1HfV5ycHBAxGu_dEY2tgNB0nPDCj1UuvI/edit#gid=1521479618"",""Form Responses 1!bC67"")"),2.5384615384615383)</f>
        <v>2.538461538</v>
      </c>
      <c r="E18" s="22">
        <f t="shared" si="1"/>
        <v>0.8461538462</v>
      </c>
    </row>
    <row r="19">
      <c r="A19" s="16"/>
      <c r="B19" s="17">
        <v>10.0</v>
      </c>
      <c r="C19" s="23" t="s">
        <v>152</v>
      </c>
      <c r="D19" s="21">
        <f>IFERROR(__xludf.DUMMYFUNCTION("IMPORTRANGE(""https://docs.google.com/spreadsheets/d/1I771IdnHob1HfV5ycHBAxGu_dEY2tgNB0nPDCj1UuvI/edit#gid=1521479618"",""Form Responses 1!BI67"")"),2.515625)</f>
        <v>2.515625</v>
      </c>
      <c r="E19" s="22">
        <f t="shared" si="1"/>
        <v>0.8385416667</v>
      </c>
    </row>
    <row r="20">
      <c r="A20" s="7"/>
      <c r="B20" s="24"/>
      <c r="C20" s="25" t="s">
        <v>153</v>
      </c>
      <c r="D20" s="26">
        <f>SUM(D10:D19)/10</f>
        <v>2.513100962</v>
      </c>
      <c r="E20" s="27">
        <f t="shared" si="1"/>
        <v>0.8377003205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2" t="s">
        <v>170</v>
      </c>
      <c r="C43" s="33" t="s">
        <v>162</v>
      </c>
      <c r="D43" s="31" t="s">
        <v>163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14"/>
    <col customWidth="1" min="2" max="2" width="13.0"/>
    <col customWidth="1" min="3" max="3" width="60.14"/>
    <col customWidth="1" min="4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14" t="s">
        <v>174</v>
      </c>
      <c r="D8" s="15" t="s">
        <v>175</v>
      </c>
      <c r="E8" s="11"/>
    </row>
    <row r="9">
      <c r="A9" s="16"/>
      <c r="B9" s="17" t="s">
        <v>139</v>
      </c>
      <c r="C9" s="18" t="s">
        <v>140</v>
      </c>
      <c r="D9" s="19" t="s">
        <v>141</v>
      </c>
      <c r="E9" s="19" t="s">
        <v>142</v>
      </c>
    </row>
    <row r="10">
      <c r="A10" s="16"/>
      <c r="B10" s="17">
        <v>1.0</v>
      </c>
      <c r="C10" s="20" t="s">
        <v>143</v>
      </c>
      <c r="D10" s="35">
        <f>IFERROR(__xludf.DUMMYFUNCTION("IMPORTRANGE(""https://docs.google.com/spreadsheets/d/1I771IdnHob1HfV5ycHBAxGu_dEY2tgNB0nPDCj1UuvI/edit#gid=1521479618"",""Form Responses 1!H67"")"),2.59375)</f>
        <v>2.59375</v>
      </c>
      <c r="E10" s="22">
        <f t="shared" ref="E10:E20" si="1">D10/3</f>
        <v>0.8645833333</v>
      </c>
    </row>
    <row r="11">
      <c r="A11" s="16"/>
      <c r="B11" s="17">
        <v>2.0</v>
      </c>
      <c r="C11" s="23" t="s">
        <v>144</v>
      </c>
      <c r="D11" s="36">
        <f>IFERROR(__xludf.DUMMYFUNCTION("IMPORTRANGE(""https://docs.google.com/spreadsheets/d/1I771IdnHob1HfV5ycHBAxGu_dEY2tgNB0nPDCj1UuvI/edit#gid=1521479618"",""Form Responses 1!N67"")"),2.8153846153846156)</f>
        <v>2.815384615</v>
      </c>
      <c r="E11" s="22">
        <f t="shared" si="1"/>
        <v>0.9384615385</v>
      </c>
    </row>
    <row r="12">
      <c r="A12" s="16"/>
      <c r="B12" s="17">
        <v>3.0</v>
      </c>
      <c r="C12" s="23" t="s">
        <v>145</v>
      </c>
      <c r="D12" s="36">
        <f>IFERROR(__xludf.DUMMYFUNCTION("IMPORTRANGE(""https://docs.google.com/spreadsheets/d/1I771IdnHob1HfV5ycHBAxGu_dEY2tgNB0nPDCj1UuvI/edit#gid=1521479618"",""Form Responses 1!T67"")"),2.723076923076923)</f>
        <v>2.723076923</v>
      </c>
      <c r="E12" s="22">
        <f t="shared" si="1"/>
        <v>0.9076923077</v>
      </c>
    </row>
    <row r="13">
      <c r="A13" s="16"/>
      <c r="B13" s="17">
        <v>4.0</v>
      </c>
      <c r="C13" s="23" t="s">
        <v>146</v>
      </c>
      <c r="D13" s="21">
        <f>IFERROR(__xludf.DUMMYFUNCTION("IMPORTRANGE(""https://docs.google.com/spreadsheets/d/1I771IdnHob1HfV5ycHBAxGu_dEY2tgNB0nPDCj1UuvI/edit#gid=1521479618"",""Form Responses 1!Z67"")"),2.723076923076923)</f>
        <v>2.723076923</v>
      </c>
      <c r="E13" s="22">
        <f t="shared" si="1"/>
        <v>0.9076923077</v>
      </c>
    </row>
    <row r="14">
      <c r="A14" s="16"/>
      <c r="B14" s="17">
        <v>5.0</v>
      </c>
      <c r="C14" s="23" t="s">
        <v>147</v>
      </c>
      <c r="D14" s="36">
        <f>IFERROR(__xludf.DUMMYFUNCTION("IMPORTRANGE(""https://docs.google.com/spreadsheets/d/1I771IdnHob1HfV5ycHBAxGu_dEY2tgNB0nPDCj1UuvI/edit#gid=1521479618"",""Form Responses 1!AF67"")"),2.5076923076923077)</f>
        <v>2.507692308</v>
      </c>
      <c r="E14" s="22">
        <f t="shared" si="1"/>
        <v>0.8358974359</v>
      </c>
    </row>
    <row r="15">
      <c r="A15" s="16"/>
      <c r="B15" s="17">
        <v>6.0</v>
      </c>
      <c r="C15" s="23" t="s">
        <v>148</v>
      </c>
      <c r="D15" s="36">
        <f>IFERROR(__xludf.DUMMYFUNCTION("IMPORTRANGE(""https://docs.google.com/spreadsheets/d/1I771IdnHob1HfV5ycHBAxGu_dEY2tgNB0nPDCj1UuvI/edit#gid=1521479618"",""Form Responses 1!AL67"")"),2.5846153846153848)</f>
        <v>2.584615385</v>
      </c>
      <c r="E15" s="22">
        <f t="shared" si="1"/>
        <v>0.8615384615</v>
      </c>
    </row>
    <row r="16">
      <c r="A16" s="16"/>
      <c r="B16" s="17">
        <v>7.0</v>
      </c>
      <c r="C16" s="23" t="s">
        <v>149</v>
      </c>
      <c r="D16" s="36">
        <f>IFERROR(__xludf.DUMMYFUNCTION("IMPORTRANGE(""https://docs.google.com/spreadsheets/d/1I771IdnHob1HfV5ycHBAxGu_dEY2tgNB0nPDCj1UuvI/edit#gid=1521479618"",""Form Responses 1!AR67"")"),2.646153846153846)</f>
        <v>2.646153846</v>
      </c>
      <c r="E16" s="22">
        <f t="shared" si="1"/>
        <v>0.8820512821</v>
      </c>
    </row>
    <row r="17">
      <c r="A17" s="16"/>
      <c r="B17" s="17">
        <v>8.0</v>
      </c>
      <c r="C17" s="23" t="s">
        <v>150</v>
      </c>
      <c r="D17" s="36">
        <f>IFERROR(__xludf.DUMMYFUNCTION("IMPORTRANGE(""https://docs.google.com/spreadsheets/d/1I771IdnHob1HfV5ycHBAxGu_dEY2tgNB0nPDCj1UuvI/edit#gid=1521479618"",""Form Responses 1!AX67"")"),2.5692307692307694)</f>
        <v>2.569230769</v>
      </c>
      <c r="E17" s="22">
        <f t="shared" si="1"/>
        <v>0.8564102564</v>
      </c>
    </row>
    <row r="18">
      <c r="A18" s="16"/>
      <c r="B18" s="17">
        <v>9.0</v>
      </c>
      <c r="C18" s="23" t="s">
        <v>151</v>
      </c>
      <c r="D18" s="36">
        <f>IFERROR(__xludf.DUMMYFUNCTION("IMPORTRANGE(""https://docs.google.com/spreadsheets/d/1I771IdnHob1HfV5ycHBAxGu_dEY2tgNB0nPDCj1UuvI/edit#gid=1521479618"",""Form Responses 1!bD67"")"),2.6923076923076925)</f>
        <v>2.692307692</v>
      </c>
      <c r="E18" s="22">
        <f t="shared" si="1"/>
        <v>0.8974358974</v>
      </c>
    </row>
    <row r="19">
      <c r="A19" s="16"/>
      <c r="B19" s="17">
        <v>10.0</v>
      </c>
      <c r="C19" s="23" t="s">
        <v>152</v>
      </c>
      <c r="D19" s="36">
        <f>IFERROR(__xludf.DUMMYFUNCTION("IMPORTRANGE(""https://docs.google.com/spreadsheets/d/1I771IdnHob1HfV5ycHBAxGu_dEY2tgNB0nPDCj1UuvI/edit#gid=1521479618"",""Form Responses 1!BJ67"")"),2.6923076923076925)</f>
        <v>2.692307692</v>
      </c>
      <c r="E19" s="22">
        <f t="shared" si="1"/>
        <v>0.8974358974</v>
      </c>
    </row>
    <row r="20">
      <c r="A20" s="7"/>
      <c r="B20" s="24"/>
      <c r="C20" s="25" t="s">
        <v>153</v>
      </c>
      <c r="D20" s="26">
        <f>SUM(D10:D19)/10</f>
        <v>2.654759615</v>
      </c>
      <c r="E20" s="27">
        <f t="shared" si="1"/>
        <v>0.8849198718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2" t="s">
        <v>176</v>
      </c>
      <c r="C43" s="33" t="s">
        <v>162</v>
      </c>
      <c r="D43" s="31" t="s">
        <v>163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