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r. Avinash Mind (AM-IV)" sheetId="2" r:id="rId4"/>
    <sheet state="visible" name="Mr. Rakesh Bhalkar (PS-I)" sheetId="3" r:id="rId5"/>
    <sheet state="visible" name="Ms. Kanchan Nargale (EM-II)" sheetId="4" r:id="rId6"/>
    <sheet state="visible" name="Mr. Aniruddha Ray (EFW)" sheetId="5" r:id="rId7"/>
    <sheet state="visible" name="Mrs. Jisha Satish (ADIC)" sheetId="6" r:id="rId8"/>
    <sheet state="visible" name="Mr. Yash Malviya (EN)" sheetId="7" r:id="rId9"/>
  </sheets>
  <definedNames/>
  <calcPr/>
</workbook>
</file>

<file path=xl/sharedStrings.xml><?xml version="1.0" encoding="utf-8"?>
<sst xmlns="http://schemas.openxmlformats.org/spreadsheetml/2006/main" count="314" uniqueCount="164">
  <si>
    <t>Timestamp</t>
  </si>
  <si>
    <t>Name of Student ( Surname + First name+  Middle name)</t>
  </si>
  <si>
    <t>1] Teaching Skill and methodology. [Mr. Avinash Mind (AM-IV)]</t>
  </si>
  <si>
    <t>1] Teaching Skill and methodology. [Mr. Rakesh Bhalkar (PS-I)]</t>
  </si>
  <si>
    <t>1] Teaching Skill and methodology. [Ms. Kanchan Nargale (EM-II)]</t>
  </si>
  <si>
    <t>1] Teaching Skill and methodology. [Mr. Aniruddha Ray (EFW)]</t>
  </si>
  <si>
    <t>1] Teaching Skill and methodology. [Mrs. Jisha Satish (ADIC)]</t>
  </si>
  <si>
    <t>1] Teaching Skill and methodology. [Mr. Yash Malviya (EN)]</t>
  </si>
  <si>
    <t>2] Conducts Classes Regularly and on time * [Mr. Avinash Mind (AM-IV)]</t>
  </si>
  <si>
    <t>2] Conducts Classes Regularly and on time * [Mr. Rakesh Bhalkar (PS-I)]</t>
  </si>
  <si>
    <t>2] Conducts Classes Regularly and on time * [Ms. Kanchan Nargale (EM-II)]</t>
  </si>
  <si>
    <t>2] Conducts Classes Regularly and on time * [Mr. Aniruddha Ray (EFW)]</t>
  </si>
  <si>
    <t>2] Conducts Classes Regularly and on time * [Mrs. Jisha Satish (ADIC)]</t>
  </si>
  <si>
    <t>2] Conducts Classes Regularly and on time * [Mr. Yash Malviya (EN)]</t>
  </si>
  <si>
    <t>3] Completes syllabus [Mr. Avinash Mind (AM-IV)]</t>
  </si>
  <si>
    <t>3] Completes syllabus [Mr. Rakesh Bhalkar (PS-I)]</t>
  </si>
  <si>
    <t>3] Completes syllabus [Ms. Kanchan Nargale (EM-II)]</t>
  </si>
  <si>
    <t>3] Completes syllabus [Mr. Aniruddha Ray (EFW)]</t>
  </si>
  <si>
    <t>3] Completes syllabus [Mrs. Jisha Satish (ADIC)]</t>
  </si>
  <si>
    <t>3] Completes syllabus [Mr. Yash Malviya (EN)]</t>
  </si>
  <si>
    <t>4] Use of various teaching aids ( Blackboard, Projector, Videos etc) [Mr. Avinash Mind (AM-IV)]</t>
  </si>
  <si>
    <t>4] Use of various teaching aids ( Blackboard, Projector, Videos etc) [Mr. Rakesh Bhalkar (PS-I)]</t>
  </si>
  <si>
    <t>4] Use of various teaching aids ( Blackboard, Projector, Videos etc) [Ms. Kanchan Nargale (EM-II)]</t>
  </si>
  <si>
    <t>4] Use of various teaching aids ( Blackboard, Projector, Videos etc) [Mr. Aniruddha Ray (EFW)]</t>
  </si>
  <si>
    <t>4] Use of various teaching aids ( Blackboard, Projector, Videos etc) [Mrs. Jisha Satish (ADIC)]</t>
  </si>
  <si>
    <t>4] Use of various teaching aids ( Blackboard, Projector, Videos etc) [Mr. Yash Malviya (EN)]</t>
  </si>
  <si>
    <t>5] Makes Class interactive through question and answer sessions [Mr. Avinash Mind (AM-IV)]</t>
  </si>
  <si>
    <t>5] Makes Class interactive through question and answer sessions [Mr. Rakesh Bhalkar (PS-I)]</t>
  </si>
  <si>
    <t>5] Makes Class interactive through question and answer sessions [Ms. Kanchan Nargale (EM-II)]</t>
  </si>
  <si>
    <t>5] Makes Class interactive through question and answer sessions [Mr. Aniruddha Ray (EFW)]</t>
  </si>
  <si>
    <t>5] Makes Class interactive through question and answer sessions [Mrs. Jisha Satish (ADIC)]</t>
  </si>
  <si>
    <t>5] Makes Class interactive through question and answer sessions [Mr. Yash Malviya (EN)]</t>
  </si>
  <si>
    <t>6] Provides helpful comments on University papers and exams  [Mr. Avinash Mind (AM-IV)]</t>
  </si>
  <si>
    <t>6] Provides helpful comments on University papers and exams  [Mr. Rakesh Bhalkar (PS-I)]</t>
  </si>
  <si>
    <t>6] Provides helpful comments on University papers and exams  [Ms. Kanchan Nargale (EM-II)]</t>
  </si>
  <si>
    <t>6] Provides helpful comments on University papers and exams  [Mr. Aniruddha Ray (EFW)]</t>
  </si>
  <si>
    <t>6] Provides helpful comments on University papers and exams  [Mrs. Jisha Satish (ADIC)]</t>
  </si>
  <si>
    <t>6] Provides helpful comments on University papers and exams  [Mr. Yash Malviya (EN)]</t>
  </si>
  <si>
    <t>7] Command on Communication and audibility  [Mr. Avinash Mind (AM-IV)]</t>
  </si>
  <si>
    <t>7] Command on Communication and audibility  [Mr. Rakesh Bhalkar (PS-I)]</t>
  </si>
  <si>
    <t>7] Command on Communication and audibility  [Ms. Kanchan Nargale (EM-II)]</t>
  </si>
  <si>
    <t>7] Command on Communication and audibility  [Mr. Aniruddha Ray (EFW)]</t>
  </si>
  <si>
    <t>7] Command on Communication and audibility  [Mrs. Jisha Satish (ADIC)]</t>
  </si>
  <si>
    <t>7] Command on Communication and audibility  [Mr. Yash Malviya (EN)]</t>
  </si>
  <si>
    <t>8] Motivates students for learning the subject [Mr. Avinash Mind (AM-IV)]</t>
  </si>
  <si>
    <t>8] Motivates students for learning the subject [Mr. Rakesh Bhalkar (PS-I)]</t>
  </si>
  <si>
    <t>8] Motivates students for learning the subject [Ms. Kanchan Nargale (EM-II)]</t>
  </si>
  <si>
    <t>8] Motivates students for learning the subject [Mr. Aniruddha Ray (EFW)]</t>
  </si>
  <si>
    <t>8] Motivates students for learning the subject [Mrs. Jisha Satish (ADIC)]</t>
  </si>
  <si>
    <t>8] Motivates students for learning the subject [Mr. Yash Malviya (EN)]</t>
  </si>
  <si>
    <t>9] Shares Reference and Study material  [Mr. Avinash Mind (AM-IV)]</t>
  </si>
  <si>
    <t>9] Shares Reference and Study material  [Mr. Rakesh Bhalkar (PS-I)]</t>
  </si>
  <si>
    <t>9] Shares Reference and Study material  [Ms. Kanchan Nargale (EM-II)]</t>
  </si>
  <si>
    <t>9] Shares Reference and Study material  [Mr. Aniruddha Ray (EFW)]</t>
  </si>
  <si>
    <t>9] Shares Reference and Study material  [Mrs. Jisha Satish (ADIC)]</t>
  </si>
  <si>
    <t>9] Shares Reference and Study material  [Mr. Yash Malviya (EN)]</t>
  </si>
  <si>
    <t>10] Maintains Discipline and order of the Class [Mr. Avinash Mind (AM-IV)]</t>
  </si>
  <si>
    <t>10] Maintains Discipline and order of the Class [Mr. Rakesh Bhalkar (PS-I)]</t>
  </si>
  <si>
    <t>10] Maintains Discipline and order of the Class [Ms. Kanchan Nargale (EM-II)]</t>
  </si>
  <si>
    <t>10] Maintains Discipline and order of the Class [Mr. Aniruddha Ray (EFW)]</t>
  </si>
  <si>
    <t>10] Maintains Discipline and order of the Class [Mrs. Jisha Satish (ADIC)]</t>
  </si>
  <si>
    <t>10] Maintains Discipline and order of the Class [Mr. Yash Malviya (EN)]</t>
  </si>
  <si>
    <t>APTE SHIVANI RAVINDRA</t>
  </si>
  <si>
    <t>Jadhav Paresh Nitin</t>
  </si>
  <si>
    <t>Narvekar Yash Namdeo</t>
  </si>
  <si>
    <t>Rane sunil dhondi</t>
  </si>
  <si>
    <t>Gaikwad Sushant Sadanand</t>
  </si>
  <si>
    <t>TAWDE AMEYA MANGESH</t>
  </si>
  <si>
    <t>Gosavi Rushikesh Datta</t>
  </si>
  <si>
    <t>Shruti Limkar</t>
  </si>
  <si>
    <t>Mohite shweta ananda</t>
  </si>
  <si>
    <t>Gawade Prashant Tanaji</t>
  </si>
  <si>
    <t>Parasiya Jay Navin</t>
  </si>
  <si>
    <t>Harnol Arpita Nitin</t>
  </si>
  <si>
    <t>Mhatre Soham Umesh</t>
  </si>
  <si>
    <t>Nikam Pranav Prakash</t>
  </si>
  <si>
    <t>VAVHAL SAHIL NITIN</t>
  </si>
  <si>
    <t>Gaikwad  Sanket Surendra</t>
  </si>
  <si>
    <t>Madge Suyash Dattaram</t>
  </si>
  <si>
    <t>Chavan Trisha Tukaram</t>
  </si>
  <si>
    <t>Khandizod Atul Anand</t>
  </si>
  <si>
    <t>Gadkari Vishal Ram</t>
  </si>
  <si>
    <t>Mohite Ajinkya Suresh</t>
  </si>
  <si>
    <t>MORE PRATHAMESH MANOHAR</t>
  </si>
  <si>
    <t>Ghute poonam madhukar</t>
  </si>
  <si>
    <t xml:space="preserve">Lanjekar bhavesh sanjay </t>
  </si>
  <si>
    <t>Bhoye Durgesh Tulshiram</t>
  </si>
  <si>
    <t>Waghmare Dashrath Sangram</t>
  </si>
  <si>
    <t>Parle Vinayak Maruti</t>
  </si>
  <si>
    <t>Pakhare Shardul Pakhare</t>
  </si>
  <si>
    <t>2, 1</t>
  </si>
  <si>
    <t>DESALE SANKET ARUN</t>
  </si>
  <si>
    <t>Patil Bhavesh Ramesh</t>
  </si>
  <si>
    <t>Shelar Roshan Ramchandra</t>
  </si>
  <si>
    <t>AYARE VIGHNESH RAVINDRA</t>
  </si>
  <si>
    <t>3, 2</t>
  </si>
  <si>
    <t>Kadam riya subhash</t>
  </si>
  <si>
    <t>KADAM UDDHAV NANA</t>
  </si>
  <si>
    <t xml:space="preserve">Mahto Kailash Bhola </t>
  </si>
  <si>
    <t>Jadhav kunal santosh</t>
  </si>
  <si>
    <t>Lokhande Shreyas Dattaram</t>
  </si>
  <si>
    <t>BORSE PRATHAMESH LAXMAN</t>
  </si>
  <si>
    <t>Dalvi sushant Suhas is a</t>
  </si>
  <si>
    <t>Magar Swapnil Satish</t>
  </si>
  <si>
    <t xml:space="preserve">Adulkar sairaj ravikant </t>
  </si>
  <si>
    <t>Chaurasiya Shivam Gomateshwar</t>
  </si>
  <si>
    <t>Hedaoo Tiksha Sunil</t>
  </si>
  <si>
    <t>Jadhav Omkar Sanjay</t>
  </si>
  <si>
    <t>Karande Chaitanya Suresh</t>
  </si>
  <si>
    <t>Dharme bhushan laxman</t>
  </si>
  <si>
    <t>Chalke chandan pandurang</t>
  </si>
  <si>
    <t>KAMTHE SAIRAJ VIJAY</t>
  </si>
  <si>
    <t>Kokare Kiran Dattu</t>
  </si>
  <si>
    <t xml:space="preserve">Bhamre Prajesh Sunil </t>
  </si>
  <si>
    <t>Bhatkar Tanishq Ram</t>
  </si>
  <si>
    <t>Chikane aniket ananda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</si>
  <si>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</si>
  <si>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</si>
  <si>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</si>
  <si>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</si>
  <si>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End Semester Faculty Feedback Report</t>
  </si>
  <si>
    <t>SE (A) Sem IV</t>
  </si>
  <si>
    <t>No. of Responses = 52</t>
  </si>
  <si>
    <t>Course</t>
  </si>
  <si>
    <t>Electrical Machine-II</t>
  </si>
  <si>
    <t>Power System - I</t>
  </si>
  <si>
    <t xml:space="preserve">Name: Ms. Kanchan Nargale </t>
  </si>
  <si>
    <t>Name:Mr. Rakesh Bhalkar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</si>
  <si>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</si>
  <si>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</si>
  <si>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</si>
  <si>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</si>
  <si>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</si>
  <si>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</si>
  <si>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</si>
  <si>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</si>
  <si>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</si>
  <si>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</si>
  <si>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>Applied Mathematics-IV</t>
  </si>
  <si>
    <t xml:space="preserve">Name: Mr. Avinash Mind 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</si>
  <si>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</si>
  <si>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</si>
  <si>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</si>
  <si>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</si>
  <si>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 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</si>
  <si>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</si>
  <si>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</si>
  <si>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</si>
  <si>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</si>
  <si>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</si>
  <si>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Mr. Rakesh Bhalkar</t>
  </si>
  <si>
    <t xml:space="preserve">                                            Dr. S. R. Deore </t>
  </si>
  <si>
    <t>Dr. D. G. Borse</t>
  </si>
  <si>
    <t>Mr. Avinash Mind</t>
  </si>
  <si>
    <t>Ms. Kanchan Nargale</t>
  </si>
  <si>
    <t>Electrical Network</t>
  </si>
  <si>
    <t>Name:Mr. Yash Malviya</t>
  </si>
  <si>
    <t>Analog and Digital Integrated Circuits</t>
  </si>
  <si>
    <t>Name:Mrs. Jisha Satish</t>
  </si>
  <si>
    <t>Mr. Yash Malviya</t>
  </si>
  <si>
    <t>Mrs. Jisha Satish</t>
  </si>
  <si>
    <t>Electromagnetic Field and wave Theory</t>
  </si>
  <si>
    <t>Name:Mr. Aniruddha Ray</t>
  </si>
  <si>
    <t>Mr. Aniruddha Ray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</si>
</sst>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6" numFmtId="2" xfId="0" applyAlignment="1" applyBorder="1" applyFont="1" applyNumberFormat="1">
      <alignment horizontal="center" vertical="bottom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horizontal="right" readingOrder="0" vertical="bottom"/>
    </xf>
    <xf borderId="6" fillId="0" fontId="6" numFmtId="2" xfId="0" applyAlignment="1" applyBorder="1" applyFont="1" applyNumberFormat="1">
      <alignment horizontal="center"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Avinash Mind (AM-IV)'!$C$10:$C$19</c:f>
            </c:strRef>
          </c:cat>
          <c:val>
            <c:numRef>
              <c:f>'Mr. Avinash Mind (AM-IV)'!$E$10:$E$19</c:f>
            </c:numRef>
          </c:val>
        </c:ser>
        <c:axId val="1203318001"/>
        <c:axId val="1293009133"/>
      </c:barChart>
      <c:catAx>
        <c:axId val="120331800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293009133"/>
      </c:catAx>
      <c:valAx>
        <c:axId val="129300913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03318001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Rakesh Bhalkar (PS-I)'!$C$10:$C$19</c:f>
            </c:strRef>
          </c:cat>
          <c:val>
            <c:numRef>
              <c:f>'Mr. Rakesh Bhalkar (PS-I)'!$E$10:$E$19</c:f>
            </c:numRef>
          </c:val>
        </c:ser>
        <c:axId val="980783620"/>
        <c:axId val="884066002"/>
      </c:barChart>
      <c:catAx>
        <c:axId val="98078362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884066002"/>
      </c:catAx>
      <c:valAx>
        <c:axId val="88406600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980783620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Kanchan Nargale (EM-II)'!$C$10:$C$19</c:f>
            </c:strRef>
          </c:cat>
          <c:val>
            <c:numRef>
              <c:f>'Ms. Kanchan Nargale (EM-II)'!$E$10:$E$19</c:f>
            </c:numRef>
          </c:val>
        </c:ser>
        <c:axId val="371772967"/>
        <c:axId val="659083578"/>
      </c:barChart>
      <c:catAx>
        <c:axId val="37177296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659083578"/>
      </c:catAx>
      <c:valAx>
        <c:axId val="65908357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371772967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Aniruddha Ray (EFW)'!$C$10:$C$19</c:f>
            </c:strRef>
          </c:cat>
          <c:val>
            <c:numRef>
              <c:f>'Mr. Aniruddha Ray (EFW)'!$E$10:$E$19</c:f>
            </c:numRef>
          </c:val>
        </c:ser>
        <c:axId val="1101947129"/>
        <c:axId val="364827973"/>
      </c:barChart>
      <c:catAx>
        <c:axId val="110194712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64827973"/>
      </c:catAx>
      <c:valAx>
        <c:axId val="36482797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101947129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Jisha Satish (ADIC)'!$C$10:$C$19</c:f>
            </c:strRef>
          </c:cat>
          <c:val>
            <c:numRef>
              <c:f>'Mrs. Jisha Satish (ADIC)'!$E$10:$E$19</c:f>
            </c:numRef>
          </c:val>
        </c:ser>
        <c:axId val="1185585017"/>
        <c:axId val="1964303490"/>
      </c:barChart>
      <c:catAx>
        <c:axId val="118558501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64303490"/>
      </c:catAx>
      <c:valAx>
        <c:axId val="196430349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185585017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Yash Malviya (EN)'!$C$10:$C$19</c:f>
            </c:strRef>
          </c:cat>
          <c:val>
            <c:numRef>
              <c:f>'Mr. Yash Malviya (EN)'!$E$10:$E$19</c:f>
            </c:numRef>
          </c:val>
        </c:ser>
        <c:axId val="611738409"/>
        <c:axId val="515657649"/>
      </c:barChart>
      <c:catAx>
        <c:axId val="61173840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15657649"/>
      </c:catAx>
      <c:valAx>
        <c:axId val="51565764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611738409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43563.35173292824</v>
      </c>
      <c r="B2" s="2" t="s">
        <v>62</v>
      </c>
      <c r="C2" s="2">
        <v>3.0</v>
      </c>
      <c r="D2" s="2">
        <v>2.0</v>
      </c>
      <c r="E2" s="2">
        <v>3.0</v>
      </c>
      <c r="F2" s="2">
        <v>3.0</v>
      </c>
      <c r="G2" s="2">
        <v>3.0</v>
      </c>
      <c r="H2" s="2">
        <v>2.0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2.0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43563.363330821754</v>
      </c>
      <c r="B3" s="2" t="s">
        <v>63</v>
      </c>
      <c r="C3" s="2">
        <v>3.0</v>
      </c>
      <c r="D3" s="2">
        <v>2.0</v>
      </c>
      <c r="E3" s="2">
        <v>3.0</v>
      </c>
      <c r="F3" s="2">
        <v>2.0</v>
      </c>
      <c r="G3" s="2">
        <v>3.0</v>
      </c>
      <c r="H3" s="2">
        <v>2.0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2.0</v>
      </c>
      <c r="Q3" s="2">
        <v>2.0</v>
      </c>
      <c r="R3" s="2">
        <v>2.0</v>
      </c>
      <c r="S3" s="2">
        <v>3.0</v>
      </c>
      <c r="T3" s="2">
        <v>2.0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2.0</v>
      </c>
      <c r="AO3" s="2">
        <v>3.0</v>
      </c>
      <c r="AP3" s="2">
        <v>2.0</v>
      </c>
      <c r="AQ3" s="2">
        <v>3.0</v>
      </c>
      <c r="AR3" s="2">
        <v>2.0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2.0</v>
      </c>
      <c r="BG3" s="2">
        <v>3.0</v>
      </c>
      <c r="BH3" s="2">
        <v>2.0</v>
      </c>
      <c r="BI3" s="2">
        <v>3.0</v>
      </c>
      <c r="BJ3" s="2">
        <v>2.0</v>
      </c>
    </row>
    <row r="4">
      <c r="A4" s="1">
        <v>43563.39237785879</v>
      </c>
      <c r="B4" s="2" t="s">
        <v>64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1.0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2.0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1.0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1.0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1.0</v>
      </c>
      <c r="AG4" s="2">
        <v>3.0</v>
      </c>
      <c r="AH4" s="2">
        <v>3.0</v>
      </c>
      <c r="AI4" s="2">
        <v>3.0</v>
      </c>
      <c r="AJ4" s="2">
        <v>2.0</v>
      </c>
      <c r="AK4" s="2">
        <v>3.0</v>
      </c>
      <c r="AL4" s="2">
        <v>2.0</v>
      </c>
      <c r="AM4" s="2">
        <v>3.0</v>
      </c>
      <c r="AN4" s="2">
        <v>2.0</v>
      </c>
      <c r="AO4" s="2">
        <v>3.0</v>
      </c>
      <c r="AP4" s="2">
        <v>2.0</v>
      </c>
      <c r="AQ4" s="2">
        <v>3.0</v>
      </c>
      <c r="AR4" s="2">
        <v>1.0</v>
      </c>
      <c r="AS4" s="2">
        <v>3.0</v>
      </c>
      <c r="AT4" s="2">
        <v>3.0</v>
      </c>
      <c r="AU4" s="2">
        <v>3.0</v>
      </c>
      <c r="AV4" s="2">
        <v>2.0</v>
      </c>
      <c r="AW4" s="2">
        <v>3.0</v>
      </c>
      <c r="AX4" s="2">
        <v>1.0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2.0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1.0</v>
      </c>
    </row>
    <row r="5">
      <c r="A5" s="1">
        <v>43563.39819392361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43563.423340706024</v>
      </c>
      <c r="B6" s="2" t="s">
        <v>66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43563.43435622685</v>
      </c>
      <c r="B7" s="2" t="s">
        <v>67</v>
      </c>
      <c r="C7" s="2">
        <v>3.0</v>
      </c>
      <c r="D7" s="2">
        <v>2.0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2.0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2.0</v>
      </c>
      <c r="Q7" s="2">
        <v>3.0</v>
      </c>
      <c r="R7" s="2">
        <v>3.0</v>
      </c>
      <c r="S7" s="2">
        <v>3.0</v>
      </c>
      <c r="T7" s="2">
        <v>2.0</v>
      </c>
      <c r="U7" s="2">
        <v>2.0</v>
      </c>
      <c r="V7" s="2">
        <v>2.0</v>
      </c>
      <c r="W7" s="2">
        <v>2.0</v>
      </c>
      <c r="X7" s="2">
        <v>2.0</v>
      </c>
      <c r="Y7" s="2">
        <v>2.0</v>
      </c>
      <c r="Z7" s="2">
        <v>2.0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2.0</v>
      </c>
      <c r="AH7" s="2">
        <v>2.0</v>
      </c>
      <c r="AI7" s="2">
        <v>3.0</v>
      </c>
      <c r="AJ7" s="2">
        <v>2.0</v>
      </c>
      <c r="AK7" s="2">
        <v>3.0</v>
      </c>
      <c r="AL7" s="2">
        <v>3.0</v>
      </c>
      <c r="AM7" s="2">
        <v>3.0</v>
      </c>
      <c r="AN7" s="2">
        <v>2.0</v>
      </c>
      <c r="AO7" s="2">
        <v>3.0</v>
      </c>
      <c r="AP7" s="2">
        <v>2.0</v>
      </c>
      <c r="AQ7" s="2">
        <v>3.0</v>
      </c>
      <c r="AR7" s="2">
        <v>2.0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2.0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43563.50217871528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43563.503681250004</v>
      </c>
      <c r="B9" s="2" t="s">
        <v>69</v>
      </c>
      <c r="C9" s="2">
        <v>2.0</v>
      </c>
      <c r="D9" s="2">
        <v>2.0</v>
      </c>
      <c r="E9" s="2">
        <v>2.0</v>
      </c>
      <c r="F9" s="2">
        <v>2.0</v>
      </c>
      <c r="G9" s="2">
        <v>2.0</v>
      </c>
      <c r="H9" s="2">
        <v>2.0</v>
      </c>
      <c r="I9" s="2">
        <v>2.0</v>
      </c>
      <c r="J9" s="2">
        <v>2.0</v>
      </c>
      <c r="K9" s="2">
        <v>2.0</v>
      </c>
      <c r="L9" s="2">
        <v>2.0</v>
      </c>
      <c r="M9" s="2">
        <v>2.0</v>
      </c>
      <c r="N9" s="2">
        <v>2.0</v>
      </c>
      <c r="O9" s="2">
        <v>2.0</v>
      </c>
      <c r="P9" s="2">
        <v>2.0</v>
      </c>
      <c r="Q9" s="2">
        <v>2.0</v>
      </c>
      <c r="R9" s="2">
        <v>2.0</v>
      </c>
      <c r="S9" s="2">
        <v>2.0</v>
      </c>
      <c r="T9" s="2">
        <v>2.0</v>
      </c>
      <c r="U9" s="2">
        <v>2.0</v>
      </c>
      <c r="V9" s="2">
        <v>2.0</v>
      </c>
      <c r="W9" s="2">
        <v>2.0</v>
      </c>
      <c r="X9" s="2">
        <v>2.0</v>
      </c>
      <c r="Y9" s="2">
        <v>2.0</v>
      </c>
      <c r="Z9" s="2">
        <v>2.0</v>
      </c>
      <c r="AA9" s="2">
        <v>2.0</v>
      </c>
      <c r="AB9" s="2">
        <v>2.0</v>
      </c>
      <c r="AC9" s="2">
        <v>2.0</v>
      </c>
      <c r="AD9" s="2">
        <v>2.0</v>
      </c>
      <c r="AE9" s="2">
        <v>2.0</v>
      </c>
      <c r="AF9" s="2">
        <v>2.0</v>
      </c>
      <c r="AG9" s="2">
        <v>2.0</v>
      </c>
      <c r="AH9" s="2">
        <v>2.0</v>
      </c>
      <c r="AI9" s="2">
        <v>2.0</v>
      </c>
      <c r="AJ9" s="2">
        <v>2.0</v>
      </c>
      <c r="AK9" s="2">
        <v>2.0</v>
      </c>
      <c r="AL9" s="2">
        <v>2.0</v>
      </c>
      <c r="AM9" s="2">
        <v>2.0</v>
      </c>
      <c r="AN9" s="2">
        <v>2.0</v>
      </c>
      <c r="AO9" s="2">
        <v>2.0</v>
      </c>
      <c r="AP9" s="2">
        <v>2.0</v>
      </c>
      <c r="AQ9" s="2">
        <v>2.0</v>
      </c>
      <c r="AR9" s="2">
        <v>2.0</v>
      </c>
      <c r="AS9" s="2">
        <v>2.0</v>
      </c>
      <c r="AT9" s="2">
        <v>2.0</v>
      </c>
      <c r="AU9" s="2">
        <v>2.0</v>
      </c>
      <c r="AV9" s="2">
        <v>2.0</v>
      </c>
      <c r="AW9" s="2">
        <v>2.0</v>
      </c>
      <c r="AX9" s="2">
        <v>2.0</v>
      </c>
      <c r="AY9" s="2">
        <v>2.0</v>
      </c>
      <c r="AZ9" s="2">
        <v>2.0</v>
      </c>
      <c r="BA9" s="2">
        <v>2.0</v>
      </c>
      <c r="BB9" s="2">
        <v>2.0</v>
      </c>
      <c r="BC9" s="2">
        <v>2.0</v>
      </c>
      <c r="BD9" s="2">
        <v>2.0</v>
      </c>
      <c r="BE9" s="2">
        <v>2.0</v>
      </c>
      <c r="BF9" s="2">
        <v>2.0</v>
      </c>
      <c r="BG9" s="2">
        <v>2.0</v>
      </c>
      <c r="BH9" s="2">
        <v>2.0</v>
      </c>
      <c r="BI9" s="2">
        <v>2.0</v>
      </c>
      <c r="BJ9" s="2">
        <v>2.0</v>
      </c>
    </row>
    <row r="10">
      <c r="A10" s="1">
        <v>43563.51022733796</v>
      </c>
      <c r="B10" s="2" t="s">
        <v>70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43563.527981875</v>
      </c>
      <c r="B11" s="2" t="s">
        <v>71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2.0</v>
      </c>
      <c r="P11" s="2">
        <v>2.0</v>
      </c>
      <c r="Q11" s="2">
        <v>2.0</v>
      </c>
      <c r="R11" s="2">
        <v>2.0</v>
      </c>
      <c r="S11" s="2">
        <v>2.0</v>
      </c>
      <c r="T11" s="2">
        <v>2.0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43563.55961596065</v>
      </c>
      <c r="B12" s="2" t="s">
        <v>72</v>
      </c>
      <c r="C12" s="2">
        <v>3.0</v>
      </c>
      <c r="D12" s="2">
        <v>2.0</v>
      </c>
      <c r="E12" s="2">
        <v>3.0</v>
      </c>
      <c r="F12" s="2">
        <v>2.0</v>
      </c>
      <c r="G12" s="2">
        <v>3.0</v>
      </c>
      <c r="H12" s="2">
        <v>2.0</v>
      </c>
      <c r="I12" s="2">
        <v>3.0</v>
      </c>
      <c r="J12" s="2">
        <v>2.0</v>
      </c>
      <c r="K12" s="2">
        <v>3.0</v>
      </c>
      <c r="L12" s="2">
        <v>3.0</v>
      </c>
      <c r="M12" s="2">
        <v>3.0</v>
      </c>
      <c r="N12" s="2">
        <v>2.0</v>
      </c>
      <c r="O12" s="2">
        <v>3.0</v>
      </c>
      <c r="P12" s="2">
        <v>2.0</v>
      </c>
      <c r="Q12" s="2">
        <v>3.0</v>
      </c>
      <c r="R12" s="2">
        <v>2.0</v>
      </c>
      <c r="S12" s="2">
        <v>2.0</v>
      </c>
      <c r="T12" s="2">
        <v>2.0</v>
      </c>
      <c r="U12" s="2">
        <v>3.0</v>
      </c>
      <c r="V12" s="2">
        <v>3.0</v>
      </c>
      <c r="W12" s="2">
        <v>3.0</v>
      </c>
      <c r="X12" s="2">
        <v>1.0</v>
      </c>
      <c r="Y12" s="2">
        <v>2.0</v>
      </c>
      <c r="Z12" s="2">
        <v>2.0</v>
      </c>
      <c r="AA12" s="2">
        <v>3.0</v>
      </c>
      <c r="AB12" s="2">
        <v>2.0</v>
      </c>
      <c r="AC12" s="2">
        <v>3.0</v>
      </c>
      <c r="AD12" s="2">
        <v>1.0</v>
      </c>
      <c r="AE12" s="2">
        <v>2.0</v>
      </c>
      <c r="AF12" s="2">
        <v>1.0</v>
      </c>
      <c r="AG12" s="2">
        <v>3.0</v>
      </c>
      <c r="AH12" s="2">
        <v>2.0</v>
      </c>
      <c r="AI12" s="2">
        <v>3.0</v>
      </c>
      <c r="AJ12" s="2">
        <v>2.0</v>
      </c>
      <c r="AK12" s="2">
        <v>3.0</v>
      </c>
      <c r="AL12" s="2">
        <v>2.0</v>
      </c>
      <c r="AM12" s="2">
        <v>3.0</v>
      </c>
      <c r="AN12" s="2">
        <v>2.0</v>
      </c>
      <c r="AO12" s="2">
        <v>3.0</v>
      </c>
      <c r="AP12" s="2">
        <v>3.0</v>
      </c>
      <c r="AQ12" s="2">
        <v>3.0</v>
      </c>
      <c r="AR12" s="2">
        <v>2.0</v>
      </c>
      <c r="AS12" s="2">
        <v>3.0</v>
      </c>
      <c r="AT12" s="2">
        <v>2.0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43563.59087259259</v>
      </c>
      <c r="B13" s="2" t="s">
        <v>73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2.0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2.0</v>
      </c>
      <c r="S13" s="2">
        <v>2.0</v>
      </c>
      <c r="T13" s="2">
        <v>2.0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2.0</v>
      </c>
      <c r="AA13" s="2">
        <v>3.0</v>
      </c>
      <c r="AB13" s="2">
        <v>2.0</v>
      </c>
      <c r="AC13" s="2">
        <v>3.0</v>
      </c>
      <c r="AD13" s="2">
        <v>3.0</v>
      </c>
      <c r="AE13" s="2">
        <v>3.0</v>
      </c>
      <c r="AF13" s="2">
        <v>2.0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2.0</v>
      </c>
      <c r="AO13" s="2">
        <v>3.0</v>
      </c>
      <c r="AP13" s="2">
        <v>3.0</v>
      </c>
      <c r="AQ13" s="2">
        <v>2.0</v>
      </c>
      <c r="AR13" s="2">
        <v>1.0</v>
      </c>
      <c r="AS13" s="2">
        <v>3.0</v>
      </c>
      <c r="AT13" s="2">
        <v>3.0</v>
      </c>
      <c r="AU13" s="2">
        <v>3.0</v>
      </c>
      <c r="AV13" s="2">
        <v>3.0</v>
      </c>
      <c r="AW13" s="2">
        <v>3.0</v>
      </c>
      <c r="AX13" s="2">
        <v>3.0</v>
      </c>
      <c r="AY13" s="2">
        <v>2.0</v>
      </c>
      <c r="AZ13" s="2">
        <v>2.0</v>
      </c>
      <c r="BA13" s="2">
        <v>3.0</v>
      </c>
      <c r="BB13" s="2">
        <v>3.0</v>
      </c>
      <c r="BC13" s="2">
        <v>3.0</v>
      </c>
      <c r="BD13" s="2">
        <v>2.0</v>
      </c>
      <c r="BE13" s="2">
        <v>3.0</v>
      </c>
      <c r="BF13" s="2">
        <v>2.0</v>
      </c>
      <c r="BG13" s="2">
        <v>3.0</v>
      </c>
      <c r="BH13" s="2">
        <v>3.0</v>
      </c>
      <c r="BI13" s="2">
        <v>3.0</v>
      </c>
      <c r="BJ13" s="2">
        <v>1.0</v>
      </c>
    </row>
    <row r="14">
      <c r="A14" s="1">
        <v>43563.616522129625</v>
      </c>
      <c r="B14" s="2" t="s">
        <v>74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43564.20262297454</v>
      </c>
      <c r="B15" s="2" t="s">
        <v>75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43564.53606431713</v>
      </c>
      <c r="B16" s="2" t="s">
        <v>76</v>
      </c>
      <c r="C16" s="2">
        <v>3.0</v>
      </c>
      <c r="D16" s="2">
        <v>3.0</v>
      </c>
      <c r="E16" s="2">
        <v>3.0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3.0</v>
      </c>
      <c r="AH16" s="2">
        <v>3.0</v>
      </c>
      <c r="AI16" s="2">
        <v>3.0</v>
      </c>
      <c r="AJ16" s="2">
        <v>3.0</v>
      </c>
      <c r="AK16" s="2">
        <v>3.0</v>
      </c>
      <c r="AL16" s="2">
        <v>3.0</v>
      </c>
      <c r="AM16" s="2">
        <v>3.0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3.0</v>
      </c>
      <c r="AT16" s="2">
        <v>3.0</v>
      </c>
      <c r="AU16" s="2">
        <v>3.0</v>
      </c>
      <c r="AV16" s="2">
        <v>3.0</v>
      </c>
      <c r="AW16" s="2">
        <v>3.0</v>
      </c>
      <c r="AX16" s="2">
        <v>3.0</v>
      </c>
      <c r="AY16" s="2">
        <v>3.0</v>
      </c>
      <c r="AZ16" s="2">
        <v>3.0</v>
      </c>
      <c r="BA16" s="2">
        <v>3.0</v>
      </c>
      <c r="BB16" s="2">
        <v>3.0</v>
      </c>
      <c r="BC16" s="2">
        <v>3.0</v>
      </c>
      <c r="BD16" s="2">
        <v>3.0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43564.61511239583</v>
      </c>
      <c r="B17" s="2" t="s">
        <v>77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2.0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43564.796815381946</v>
      </c>
      <c r="B18" s="2" t="s">
        <v>78</v>
      </c>
      <c r="C18" s="2">
        <v>3.0</v>
      </c>
      <c r="D18" s="2">
        <v>2.0</v>
      </c>
      <c r="E18" s="2">
        <v>3.0</v>
      </c>
      <c r="F18" s="2">
        <v>3.0</v>
      </c>
      <c r="G18" s="2">
        <v>3.0</v>
      </c>
      <c r="H18" s="2">
        <v>2.0</v>
      </c>
      <c r="I18" s="2">
        <v>3.0</v>
      </c>
      <c r="J18" s="2">
        <v>2.0</v>
      </c>
      <c r="K18" s="2">
        <v>3.0</v>
      </c>
      <c r="L18" s="2">
        <v>3.0</v>
      </c>
      <c r="M18" s="2">
        <v>3.0</v>
      </c>
      <c r="N18" s="2">
        <v>2.0</v>
      </c>
      <c r="O18" s="2">
        <v>3.0</v>
      </c>
      <c r="P18" s="2">
        <v>2.0</v>
      </c>
      <c r="Q18" s="2">
        <v>2.0</v>
      </c>
      <c r="R18" s="2">
        <v>2.0</v>
      </c>
      <c r="S18" s="2">
        <v>3.0</v>
      </c>
      <c r="T18" s="2">
        <v>1.0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2.0</v>
      </c>
      <c r="BC18" s="2">
        <v>3.0</v>
      </c>
      <c r="BD18" s="2">
        <v>2.0</v>
      </c>
      <c r="BE18" s="2">
        <v>3.0</v>
      </c>
      <c r="BF18" s="2">
        <v>2.0</v>
      </c>
      <c r="BG18" s="2">
        <v>3.0</v>
      </c>
      <c r="BH18" s="2">
        <v>3.0</v>
      </c>
      <c r="BI18" s="2">
        <v>2.0</v>
      </c>
      <c r="BJ18" s="2">
        <v>2.0</v>
      </c>
    </row>
    <row r="19">
      <c r="A19" s="1">
        <v>43565.37149194445</v>
      </c>
      <c r="B19" s="2" t="s">
        <v>79</v>
      </c>
      <c r="C19" s="2">
        <v>3.0</v>
      </c>
      <c r="D19" s="2">
        <v>2.0</v>
      </c>
      <c r="E19" s="2">
        <v>3.0</v>
      </c>
      <c r="F19" s="2">
        <v>3.0</v>
      </c>
      <c r="G19" s="2">
        <v>3.0</v>
      </c>
      <c r="H19" s="2">
        <v>2.0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2.0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3.0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2.0</v>
      </c>
      <c r="BA19" s="2">
        <v>3.0</v>
      </c>
      <c r="BB19" s="2">
        <v>2.0</v>
      </c>
      <c r="BC19" s="2">
        <v>3.0</v>
      </c>
      <c r="BD19" s="2">
        <v>3.0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3.0</v>
      </c>
    </row>
    <row r="20">
      <c r="A20" s="1">
        <v>43565.37312074074</v>
      </c>
      <c r="B20" s="2" t="s">
        <v>80</v>
      </c>
      <c r="C20" s="2">
        <v>2.0</v>
      </c>
      <c r="D20" s="2">
        <v>2.0</v>
      </c>
      <c r="E20" s="2">
        <v>2.0</v>
      </c>
      <c r="F20" s="2">
        <v>2.0</v>
      </c>
      <c r="G20" s="2">
        <v>2.0</v>
      </c>
      <c r="H20" s="2">
        <v>2.0</v>
      </c>
      <c r="I20" s="2">
        <v>2.0</v>
      </c>
      <c r="J20" s="2">
        <v>2.0</v>
      </c>
      <c r="K20" s="2">
        <v>2.0</v>
      </c>
      <c r="L20" s="2">
        <v>2.0</v>
      </c>
      <c r="M20" s="2">
        <v>2.0</v>
      </c>
      <c r="N20" s="2">
        <v>2.0</v>
      </c>
      <c r="O20" s="2">
        <v>3.0</v>
      </c>
      <c r="P20" s="2">
        <v>2.0</v>
      </c>
      <c r="Q20" s="2">
        <v>2.0</v>
      </c>
      <c r="R20" s="2">
        <v>2.0</v>
      </c>
      <c r="S20" s="2">
        <v>2.0</v>
      </c>
      <c r="T20" s="2">
        <v>2.0</v>
      </c>
      <c r="U20" s="2">
        <v>2.0</v>
      </c>
      <c r="V20" s="2">
        <v>2.0</v>
      </c>
      <c r="W20" s="2">
        <v>2.0</v>
      </c>
      <c r="X20" s="2">
        <v>2.0</v>
      </c>
      <c r="Y20" s="2">
        <v>2.0</v>
      </c>
      <c r="Z20" s="2">
        <v>2.0</v>
      </c>
      <c r="AA20" s="2">
        <v>2.0</v>
      </c>
      <c r="AB20" s="2">
        <v>2.0</v>
      </c>
      <c r="AC20" s="2">
        <v>2.0</v>
      </c>
      <c r="AD20" s="2">
        <v>2.0</v>
      </c>
      <c r="AE20" s="2">
        <v>2.0</v>
      </c>
      <c r="AF20" s="2">
        <v>2.0</v>
      </c>
      <c r="AG20" s="2">
        <v>2.0</v>
      </c>
      <c r="AH20" s="2">
        <v>2.0</v>
      </c>
      <c r="AI20" s="2">
        <v>2.0</v>
      </c>
      <c r="AJ20" s="2">
        <v>2.0</v>
      </c>
      <c r="AK20" s="2">
        <v>2.0</v>
      </c>
      <c r="AL20" s="2">
        <v>2.0</v>
      </c>
      <c r="AM20" s="2">
        <v>2.0</v>
      </c>
      <c r="AN20" s="2">
        <v>2.0</v>
      </c>
      <c r="AO20" s="2">
        <v>2.0</v>
      </c>
      <c r="AP20" s="2">
        <v>2.0</v>
      </c>
      <c r="AQ20" s="2">
        <v>2.0</v>
      </c>
      <c r="AR20" s="2">
        <v>2.0</v>
      </c>
      <c r="AS20" s="2">
        <v>2.0</v>
      </c>
      <c r="AT20" s="2">
        <v>2.0</v>
      </c>
      <c r="AU20" s="2">
        <v>2.0</v>
      </c>
      <c r="AV20" s="2">
        <v>2.0</v>
      </c>
      <c r="AW20" s="2">
        <v>2.0</v>
      </c>
      <c r="AX20" s="2">
        <v>2.0</v>
      </c>
      <c r="AY20" s="2">
        <v>2.0</v>
      </c>
      <c r="AZ20" s="2">
        <v>2.0</v>
      </c>
      <c r="BA20" s="2">
        <v>2.0</v>
      </c>
      <c r="BB20" s="2">
        <v>2.0</v>
      </c>
      <c r="BC20" s="2">
        <v>2.0</v>
      </c>
      <c r="BD20" s="2">
        <v>2.0</v>
      </c>
      <c r="BE20" s="2">
        <v>2.0</v>
      </c>
      <c r="BF20" s="2">
        <v>2.0</v>
      </c>
      <c r="BG20" s="2">
        <v>2.0</v>
      </c>
      <c r="BH20" s="2">
        <v>2.0</v>
      </c>
      <c r="BI20" s="2">
        <v>2.0</v>
      </c>
      <c r="BJ20" s="2">
        <v>2.0</v>
      </c>
    </row>
    <row r="21">
      <c r="A21" s="1">
        <v>43565.37508809028</v>
      </c>
      <c r="B21" s="2" t="s">
        <v>81</v>
      </c>
      <c r="C21" s="2">
        <v>3.0</v>
      </c>
      <c r="D21" s="2">
        <v>2.0</v>
      </c>
      <c r="E21" s="2">
        <v>3.0</v>
      </c>
      <c r="F21" s="2">
        <v>2.0</v>
      </c>
      <c r="G21" s="2">
        <v>3.0</v>
      </c>
      <c r="H21" s="2">
        <v>2.0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2.0</v>
      </c>
      <c r="R21" s="2">
        <v>3.0</v>
      </c>
      <c r="S21" s="2">
        <v>3.0</v>
      </c>
      <c r="T21" s="2">
        <v>3.0</v>
      </c>
      <c r="U21" s="2">
        <v>2.0</v>
      </c>
      <c r="V21" s="2">
        <v>3.0</v>
      </c>
      <c r="W21" s="2">
        <v>3.0</v>
      </c>
      <c r="X21" s="2">
        <v>2.0</v>
      </c>
      <c r="Y21" s="2">
        <v>3.0</v>
      </c>
      <c r="Z21" s="2">
        <v>2.0</v>
      </c>
      <c r="AA21" s="2">
        <v>3.0</v>
      </c>
      <c r="AB21" s="2">
        <v>2.0</v>
      </c>
      <c r="AC21" s="2">
        <v>2.0</v>
      </c>
      <c r="AD21" s="2">
        <v>3.0</v>
      </c>
      <c r="AE21" s="2">
        <v>2.0</v>
      </c>
      <c r="AF21" s="2">
        <v>2.0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2.0</v>
      </c>
      <c r="AO21" s="2">
        <v>3.0</v>
      </c>
      <c r="AP21" s="2">
        <v>2.0</v>
      </c>
      <c r="AQ21" s="2">
        <v>3.0</v>
      </c>
      <c r="AR21" s="2">
        <v>2.0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3.0</v>
      </c>
      <c r="BF21" s="2">
        <v>2.0</v>
      </c>
      <c r="BG21" s="2">
        <v>3.0</v>
      </c>
      <c r="BH21" s="2">
        <v>3.0</v>
      </c>
      <c r="BI21" s="2">
        <v>3.0</v>
      </c>
      <c r="BJ21" s="2">
        <v>2.0</v>
      </c>
    </row>
    <row r="22">
      <c r="A22" s="1">
        <v>43565.439414803244</v>
      </c>
      <c r="B22" s="2" t="s">
        <v>82</v>
      </c>
      <c r="C22" s="2">
        <v>3.0</v>
      </c>
      <c r="D22" s="2">
        <v>2.0</v>
      </c>
      <c r="E22" s="2">
        <v>3.0</v>
      </c>
      <c r="F22" s="2">
        <v>2.0</v>
      </c>
      <c r="G22" s="2">
        <v>2.0</v>
      </c>
      <c r="H22" s="2">
        <v>2.0</v>
      </c>
      <c r="I22" s="2">
        <v>3.0</v>
      </c>
      <c r="J22" s="2">
        <v>3.0</v>
      </c>
      <c r="K22" s="2">
        <v>3.0</v>
      </c>
      <c r="L22" s="2">
        <v>2.0</v>
      </c>
      <c r="M22" s="2">
        <v>2.0</v>
      </c>
      <c r="N22" s="2">
        <v>3.0</v>
      </c>
      <c r="O22" s="2">
        <v>3.0</v>
      </c>
      <c r="P22" s="2">
        <v>2.0</v>
      </c>
      <c r="Q22" s="2">
        <v>2.0</v>
      </c>
      <c r="R22" s="2">
        <v>1.0</v>
      </c>
      <c r="S22" s="2">
        <v>3.0</v>
      </c>
      <c r="T22" s="2">
        <v>2.0</v>
      </c>
      <c r="U22" s="2">
        <v>3.0</v>
      </c>
      <c r="V22" s="2">
        <v>3.0</v>
      </c>
      <c r="W22" s="2">
        <v>3.0</v>
      </c>
      <c r="X22" s="2">
        <v>2.0</v>
      </c>
      <c r="Y22" s="2">
        <v>2.0</v>
      </c>
      <c r="Z22" s="2">
        <v>3.0</v>
      </c>
      <c r="AA22" s="2">
        <v>3.0</v>
      </c>
      <c r="AB22" s="2">
        <v>2.0</v>
      </c>
      <c r="AC22" s="2">
        <v>3.0</v>
      </c>
      <c r="AD22" s="2">
        <v>1.0</v>
      </c>
      <c r="AE22" s="2">
        <v>2.0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3.0</v>
      </c>
      <c r="AM22" s="2">
        <v>3.0</v>
      </c>
      <c r="AN22" s="2">
        <v>3.0</v>
      </c>
      <c r="AO22" s="2">
        <v>3.0</v>
      </c>
      <c r="AP22" s="2">
        <v>3.0</v>
      </c>
      <c r="AQ22" s="2">
        <v>3.0</v>
      </c>
      <c r="AR22" s="2">
        <v>3.0</v>
      </c>
      <c r="AS22" s="2">
        <v>3.0</v>
      </c>
      <c r="AT22" s="2">
        <v>2.0</v>
      </c>
      <c r="AU22" s="2">
        <v>3.0</v>
      </c>
      <c r="AV22" s="2">
        <v>2.0</v>
      </c>
      <c r="AW22" s="2">
        <v>3.0</v>
      </c>
      <c r="AX22" s="2">
        <v>2.0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2.0</v>
      </c>
      <c r="BG22" s="2">
        <v>3.0</v>
      </c>
      <c r="BH22" s="2">
        <v>2.0</v>
      </c>
      <c r="BI22" s="2">
        <v>3.0</v>
      </c>
      <c r="BJ22" s="2">
        <v>2.0</v>
      </c>
    </row>
    <row r="23">
      <c r="A23" s="1">
        <v>43565.5084212963</v>
      </c>
      <c r="B23" s="2" t="s">
        <v>83</v>
      </c>
      <c r="C23" s="2">
        <v>3.0</v>
      </c>
      <c r="D23" s="2">
        <v>3.0</v>
      </c>
      <c r="E23" s="2">
        <v>3.0</v>
      </c>
      <c r="F23" s="2">
        <v>3.0</v>
      </c>
      <c r="G23" s="2">
        <v>3.0</v>
      </c>
      <c r="H23" s="2">
        <v>3.0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3.0</v>
      </c>
      <c r="AC23" s="2">
        <v>3.0</v>
      </c>
      <c r="AD23" s="2">
        <v>3.0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  <c r="AQ23" s="2">
        <v>3.0</v>
      </c>
      <c r="AR23" s="2">
        <v>3.0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3.0</v>
      </c>
    </row>
    <row r="24">
      <c r="A24" s="1">
        <v>43565.72686239584</v>
      </c>
      <c r="B24" s="2" t="s">
        <v>84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43566.02613719908</v>
      </c>
      <c r="B25" s="2" t="s">
        <v>85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</row>
    <row r="26">
      <c r="A26" s="1">
        <v>43566.17449704861</v>
      </c>
      <c r="B26" s="2" t="s">
        <v>86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2.0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2.0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2.0</v>
      </c>
      <c r="V26" s="2">
        <v>2.0</v>
      </c>
      <c r="W26" s="2">
        <v>3.0</v>
      </c>
      <c r="X26" s="2">
        <v>2.0</v>
      </c>
      <c r="Y26" s="2">
        <v>2.0</v>
      </c>
      <c r="Z26" s="2">
        <v>2.0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2.0</v>
      </c>
      <c r="AI26" s="2">
        <v>3.0</v>
      </c>
      <c r="AJ26" s="2">
        <v>3.0</v>
      </c>
      <c r="AK26" s="2">
        <v>3.0</v>
      </c>
      <c r="AL26" s="2">
        <v>2.0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</row>
    <row r="27">
      <c r="A27" s="1">
        <v>43566.176111782406</v>
      </c>
      <c r="B27" s="2" t="s">
        <v>87</v>
      </c>
      <c r="C27" s="2">
        <v>3.0</v>
      </c>
      <c r="D27" s="2">
        <v>2.0</v>
      </c>
      <c r="E27" s="2">
        <v>3.0</v>
      </c>
      <c r="F27" s="2">
        <v>1.0</v>
      </c>
      <c r="G27" s="2">
        <v>3.0</v>
      </c>
      <c r="H27" s="2">
        <v>1.0</v>
      </c>
      <c r="I27" s="2">
        <v>3.0</v>
      </c>
      <c r="J27" s="2">
        <v>2.0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2.0</v>
      </c>
      <c r="Q27" s="2">
        <v>3.0</v>
      </c>
      <c r="R27" s="2">
        <v>2.0</v>
      </c>
      <c r="S27" s="2">
        <v>3.0</v>
      </c>
      <c r="T27" s="2">
        <v>2.0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2.0</v>
      </c>
      <c r="AC27" s="2">
        <v>3.0</v>
      </c>
      <c r="AD27" s="2">
        <v>1.0</v>
      </c>
      <c r="AE27" s="2">
        <v>3.0</v>
      </c>
      <c r="AF27" s="2">
        <v>1.0</v>
      </c>
      <c r="AG27" s="2">
        <v>3.0</v>
      </c>
      <c r="AH27" s="2">
        <v>2.0</v>
      </c>
      <c r="AI27" s="2">
        <v>3.0</v>
      </c>
      <c r="AJ27" s="2">
        <v>1.0</v>
      </c>
      <c r="AK27" s="2">
        <v>3.0</v>
      </c>
      <c r="AL27" s="2">
        <v>1.0</v>
      </c>
      <c r="AM27" s="2">
        <v>3.0</v>
      </c>
      <c r="AN27" s="2">
        <v>2.0</v>
      </c>
      <c r="AO27" s="2">
        <v>3.0</v>
      </c>
      <c r="AP27" s="2">
        <v>1.0</v>
      </c>
      <c r="AQ27" s="2">
        <v>3.0</v>
      </c>
      <c r="AR27" s="2">
        <v>1.0</v>
      </c>
      <c r="AS27" s="2">
        <v>3.0</v>
      </c>
      <c r="AT27" s="2">
        <v>1.0</v>
      </c>
      <c r="AU27" s="2">
        <v>3.0</v>
      </c>
      <c r="AV27" s="2">
        <v>1.0</v>
      </c>
      <c r="AW27" s="2">
        <v>3.0</v>
      </c>
      <c r="AX27" s="2">
        <v>1.0</v>
      </c>
      <c r="AY27" s="2">
        <v>3.0</v>
      </c>
      <c r="AZ27" s="2">
        <v>1.0</v>
      </c>
      <c r="BA27" s="2">
        <v>3.0</v>
      </c>
      <c r="BB27" s="2">
        <v>1.0</v>
      </c>
      <c r="BC27" s="2">
        <v>3.0</v>
      </c>
      <c r="BD27" s="2">
        <v>1.0</v>
      </c>
      <c r="BE27" s="2">
        <v>3.0</v>
      </c>
      <c r="BF27" s="2">
        <v>1.0</v>
      </c>
      <c r="BG27" s="2">
        <v>2.0</v>
      </c>
      <c r="BH27" s="2">
        <v>1.0</v>
      </c>
      <c r="BI27" s="2">
        <v>3.0</v>
      </c>
      <c r="BJ27" s="2">
        <v>1.0</v>
      </c>
    </row>
    <row r="28">
      <c r="A28" s="1">
        <v>43566.18235018519</v>
      </c>
      <c r="B28" s="2" t="s">
        <v>88</v>
      </c>
      <c r="C28" s="2">
        <v>3.0</v>
      </c>
      <c r="D28" s="2">
        <v>2.0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3.0</v>
      </c>
      <c r="V28" s="2">
        <v>2.0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2.0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1.0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2.0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2.0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2.0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2.0</v>
      </c>
      <c r="BG28" s="2">
        <v>3.0</v>
      </c>
      <c r="BH28" s="2">
        <v>3.0</v>
      </c>
      <c r="BI28" s="2">
        <v>3.0</v>
      </c>
      <c r="BJ28" s="2">
        <v>3.0</v>
      </c>
    </row>
    <row r="29">
      <c r="A29" s="1">
        <v>43566.1918896875</v>
      </c>
      <c r="B29" s="2" t="s">
        <v>89</v>
      </c>
      <c r="C29" s="2">
        <v>2.0</v>
      </c>
      <c r="D29" s="2">
        <v>1.0</v>
      </c>
      <c r="E29" s="2">
        <v>2.0</v>
      </c>
      <c r="F29" s="2">
        <v>2.0</v>
      </c>
      <c r="G29" s="2">
        <v>2.0</v>
      </c>
      <c r="H29" s="2">
        <v>2.0</v>
      </c>
      <c r="I29" s="2">
        <v>2.0</v>
      </c>
      <c r="J29" s="2">
        <v>1.0</v>
      </c>
      <c r="K29" s="2">
        <v>2.0</v>
      </c>
      <c r="L29" s="2">
        <v>2.0</v>
      </c>
      <c r="M29" s="2">
        <v>2.0</v>
      </c>
      <c r="N29" s="3" t="s">
        <v>90</v>
      </c>
      <c r="O29" s="2">
        <v>2.0</v>
      </c>
      <c r="P29" s="2">
        <v>1.0</v>
      </c>
      <c r="Q29" s="2">
        <v>2.0</v>
      </c>
      <c r="R29" s="2">
        <v>2.0</v>
      </c>
      <c r="S29" s="2">
        <v>2.0</v>
      </c>
      <c r="T29" s="2">
        <v>2.0</v>
      </c>
      <c r="U29" s="2">
        <v>2.0</v>
      </c>
      <c r="V29" s="2">
        <v>1.0</v>
      </c>
      <c r="W29" s="2">
        <v>2.0</v>
      </c>
      <c r="X29" s="2">
        <v>2.0</v>
      </c>
      <c r="Y29" s="2">
        <v>2.0</v>
      </c>
      <c r="Z29" s="2">
        <v>2.0</v>
      </c>
      <c r="AA29" s="2">
        <v>2.0</v>
      </c>
      <c r="AB29" s="2">
        <v>1.0</v>
      </c>
      <c r="AC29" s="2">
        <v>2.0</v>
      </c>
      <c r="AD29" s="2">
        <v>2.0</v>
      </c>
      <c r="AE29" s="2">
        <v>2.0</v>
      </c>
      <c r="AF29" s="2">
        <v>2.0</v>
      </c>
      <c r="AG29" s="2">
        <v>2.0</v>
      </c>
      <c r="AH29" s="2">
        <v>1.0</v>
      </c>
      <c r="AI29" s="2">
        <v>2.0</v>
      </c>
      <c r="AJ29" s="2">
        <v>2.0</v>
      </c>
      <c r="AK29" s="2">
        <v>2.0</v>
      </c>
      <c r="AL29" s="2">
        <v>2.0</v>
      </c>
      <c r="AM29" s="2">
        <v>2.0</v>
      </c>
      <c r="AN29" s="2">
        <v>1.0</v>
      </c>
      <c r="AO29" s="2">
        <v>2.0</v>
      </c>
      <c r="AP29" s="2">
        <v>2.0</v>
      </c>
      <c r="AQ29" s="2">
        <v>2.0</v>
      </c>
      <c r="AR29" s="2">
        <v>2.0</v>
      </c>
      <c r="AS29" s="2">
        <v>2.0</v>
      </c>
      <c r="AT29" s="2">
        <v>1.0</v>
      </c>
      <c r="AU29" s="2">
        <v>2.0</v>
      </c>
      <c r="AV29" s="2">
        <v>2.0</v>
      </c>
      <c r="AW29" s="2">
        <v>2.0</v>
      </c>
      <c r="AX29" s="2">
        <v>2.0</v>
      </c>
      <c r="AY29" s="2">
        <v>2.0</v>
      </c>
      <c r="AZ29" s="2">
        <v>1.0</v>
      </c>
      <c r="BA29" s="2">
        <v>2.0</v>
      </c>
      <c r="BB29" s="2">
        <v>2.0</v>
      </c>
      <c r="BC29" s="2">
        <v>2.0</v>
      </c>
      <c r="BD29" s="2">
        <v>2.0</v>
      </c>
      <c r="BE29" s="2">
        <v>2.0</v>
      </c>
      <c r="BF29" s="2">
        <v>1.0</v>
      </c>
      <c r="BG29" s="2">
        <v>2.0</v>
      </c>
      <c r="BH29" s="2">
        <v>2.0</v>
      </c>
      <c r="BI29" s="2">
        <v>2.0</v>
      </c>
      <c r="BJ29" s="2">
        <v>2.0</v>
      </c>
    </row>
    <row r="30">
      <c r="A30" s="1">
        <v>43566.60339945602</v>
      </c>
      <c r="B30" s="2" t="s">
        <v>91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43566.75030395833</v>
      </c>
      <c r="B31" s="2" t="s">
        <v>92</v>
      </c>
      <c r="C31" s="2">
        <v>3.0</v>
      </c>
      <c r="D31" s="2">
        <v>2.0</v>
      </c>
      <c r="E31" s="2">
        <v>3.0</v>
      </c>
      <c r="F31" s="2">
        <v>3.0</v>
      </c>
      <c r="G31" s="2">
        <v>3.0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2.0</v>
      </c>
      <c r="AI31" s="2">
        <v>3.0</v>
      </c>
      <c r="AJ31" s="2">
        <v>3.0</v>
      </c>
      <c r="AK31" s="2">
        <v>3.0</v>
      </c>
      <c r="AL31" s="2">
        <v>2.0</v>
      </c>
      <c r="AM31" s="2">
        <v>3.0</v>
      </c>
      <c r="AN31" s="2">
        <v>2.0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</row>
    <row r="32">
      <c r="A32" s="1">
        <v>43567.18545423611</v>
      </c>
      <c r="B32" s="2" t="s">
        <v>93</v>
      </c>
      <c r="C32" s="2">
        <v>1.0</v>
      </c>
      <c r="D32" s="2">
        <v>1.0</v>
      </c>
      <c r="E32" s="2">
        <v>1.0</v>
      </c>
      <c r="F32" s="2">
        <v>1.0</v>
      </c>
      <c r="G32" s="2">
        <v>1.0</v>
      </c>
      <c r="H32" s="2">
        <v>1.0</v>
      </c>
      <c r="I32" s="2">
        <v>1.0</v>
      </c>
      <c r="J32" s="2">
        <v>1.0</v>
      </c>
      <c r="K32" s="2">
        <v>1.0</v>
      </c>
      <c r="L32" s="2">
        <v>1.0</v>
      </c>
      <c r="M32" s="2">
        <v>1.0</v>
      </c>
      <c r="N32" s="2">
        <v>1.0</v>
      </c>
      <c r="O32" s="2">
        <v>1.0</v>
      </c>
      <c r="P32" s="2">
        <v>1.0</v>
      </c>
      <c r="Q32" s="2">
        <v>1.0</v>
      </c>
      <c r="R32" s="2">
        <v>1.0</v>
      </c>
      <c r="S32" s="2">
        <v>1.0</v>
      </c>
      <c r="T32" s="2">
        <v>1.0</v>
      </c>
      <c r="U32" s="2">
        <v>1.0</v>
      </c>
      <c r="V32" s="2">
        <v>1.0</v>
      </c>
      <c r="W32" s="2">
        <v>1.0</v>
      </c>
      <c r="X32" s="2">
        <v>1.0</v>
      </c>
      <c r="Y32" s="2">
        <v>1.0</v>
      </c>
      <c r="Z32" s="2">
        <v>1.0</v>
      </c>
      <c r="AA32" s="2">
        <v>1.0</v>
      </c>
      <c r="AB32" s="2">
        <v>1.0</v>
      </c>
      <c r="AC32" s="2">
        <v>1.0</v>
      </c>
      <c r="AD32" s="2">
        <v>1.0</v>
      </c>
      <c r="AE32" s="2">
        <v>1.0</v>
      </c>
      <c r="AF32" s="2">
        <v>1.0</v>
      </c>
      <c r="AG32" s="2">
        <v>1.0</v>
      </c>
      <c r="AH32" s="2">
        <v>1.0</v>
      </c>
      <c r="AI32" s="2">
        <v>1.0</v>
      </c>
      <c r="AJ32" s="2">
        <v>1.0</v>
      </c>
      <c r="AK32" s="2">
        <v>1.0</v>
      </c>
      <c r="AL32" s="2">
        <v>1.0</v>
      </c>
      <c r="AM32" s="2">
        <v>1.0</v>
      </c>
      <c r="AN32" s="2">
        <v>1.0</v>
      </c>
      <c r="AO32" s="2">
        <v>1.0</v>
      </c>
      <c r="AP32" s="2">
        <v>2.0</v>
      </c>
      <c r="AQ32" s="2">
        <v>1.0</v>
      </c>
      <c r="AR32" s="2">
        <v>2.0</v>
      </c>
      <c r="AS32" s="2">
        <v>1.0</v>
      </c>
      <c r="AT32" s="2">
        <v>1.0</v>
      </c>
      <c r="AU32" s="2">
        <v>1.0</v>
      </c>
      <c r="AV32" s="2">
        <v>2.0</v>
      </c>
      <c r="AW32" s="2">
        <v>1.0</v>
      </c>
      <c r="AX32" s="2">
        <v>2.0</v>
      </c>
      <c r="AY32" s="2">
        <v>1.0</v>
      </c>
      <c r="AZ32" s="2">
        <v>1.0</v>
      </c>
      <c r="BA32" s="2">
        <v>1.0</v>
      </c>
      <c r="BB32" s="2">
        <v>2.0</v>
      </c>
      <c r="BC32" s="2">
        <v>1.0</v>
      </c>
      <c r="BD32" s="2">
        <v>2.0</v>
      </c>
      <c r="BE32" s="2">
        <v>1.0</v>
      </c>
      <c r="BF32" s="2">
        <v>1.0</v>
      </c>
      <c r="BG32" s="2">
        <v>1.0</v>
      </c>
      <c r="BH32" s="2">
        <v>2.0</v>
      </c>
      <c r="BI32" s="2">
        <v>1.0</v>
      </c>
      <c r="BJ32" s="2">
        <v>2.0</v>
      </c>
    </row>
    <row r="33">
      <c r="A33" s="1">
        <v>43567.18859482639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3" t="s">
        <v>95</v>
      </c>
      <c r="BJ33" s="2">
        <v>3.0</v>
      </c>
    </row>
    <row r="34">
      <c r="A34" s="1">
        <v>43567.246914641204</v>
      </c>
      <c r="B34" s="2" t="s">
        <v>96</v>
      </c>
      <c r="C34" s="2">
        <v>3.0</v>
      </c>
      <c r="D34" s="2">
        <v>1.0</v>
      </c>
      <c r="E34" s="2">
        <v>2.0</v>
      </c>
      <c r="F34" s="2">
        <v>2.0</v>
      </c>
      <c r="G34" s="2">
        <v>3.0</v>
      </c>
      <c r="H34" s="2">
        <v>1.0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2.0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1.0</v>
      </c>
      <c r="U34" s="2">
        <v>3.0</v>
      </c>
      <c r="V34" s="2">
        <v>2.0</v>
      </c>
      <c r="W34" s="2">
        <v>3.0</v>
      </c>
      <c r="X34" s="2">
        <v>2.0</v>
      </c>
      <c r="Y34" s="2">
        <v>3.0</v>
      </c>
      <c r="Z34" s="2">
        <v>1.0</v>
      </c>
      <c r="AA34" s="2">
        <v>3.0</v>
      </c>
      <c r="AB34" s="2">
        <v>1.0</v>
      </c>
      <c r="AC34" s="2">
        <v>3.0</v>
      </c>
      <c r="AD34" s="2">
        <v>3.0</v>
      </c>
      <c r="AE34" s="2">
        <v>3.0</v>
      </c>
      <c r="AF34" s="2">
        <v>1.0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1.0</v>
      </c>
      <c r="AU34" s="2">
        <v>2.0</v>
      </c>
      <c r="AV34" s="2">
        <v>3.0</v>
      </c>
      <c r="AW34" s="2">
        <v>3.0</v>
      </c>
      <c r="AX34" s="2">
        <v>1.0</v>
      </c>
      <c r="AY34" s="2">
        <v>3.0</v>
      </c>
      <c r="AZ34" s="2">
        <v>1.0</v>
      </c>
      <c r="BA34" s="2">
        <v>3.0</v>
      </c>
      <c r="BB34" s="2">
        <v>3.0</v>
      </c>
      <c r="BC34" s="2">
        <v>3.0</v>
      </c>
      <c r="BD34" s="2">
        <v>1.0</v>
      </c>
      <c r="BE34" s="2">
        <v>3.0</v>
      </c>
      <c r="BF34" s="2">
        <v>1.0</v>
      </c>
      <c r="BG34" s="2">
        <v>3.0</v>
      </c>
      <c r="BH34" s="2">
        <v>3.0</v>
      </c>
      <c r="BI34" s="2">
        <v>3.0</v>
      </c>
      <c r="BJ34" s="2">
        <v>2.0</v>
      </c>
    </row>
    <row r="35">
      <c r="A35" s="1">
        <v>43567.55031831018</v>
      </c>
      <c r="B35" s="2" t="s">
        <v>97</v>
      </c>
      <c r="C35" s="2">
        <v>3.0</v>
      </c>
      <c r="D35" s="2">
        <v>3.0</v>
      </c>
      <c r="E35" s="2">
        <v>3.0</v>
      </c>
      <c r="F35" s="2">
        <v>3.0</v>
      </c>
      <c r="G35" s="2">
        <v>3.0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43567.71938362268</v>
      </c>
      <c r="B36" s="2" t="s">
        <v>98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43568.17459384259</v>
      </c>
      <c r="B37" s="2" t="s">
        <v>99</v>
      </c>
      <c r="C37" s="2">
        <v>3.0</v>
      </c>
      <c r="D37" s="2">
        <v>2.0</v>
      </c>
      <c r="E37" s="2">
        <v>3.0</v>
      </c>
      <c r="F37" s="2">
        <v>2.0</v>
      </c>
      <c r="G37" s="2">
        <v>3.0</v>
      </c>
      <c r="H37" s="2">
        <v>2.0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3.0</v>
      </c>
      <c r="Q37" s="2">
        <v>3.0</v>
      </c>
      <c r="R37" s="2">
        <v>2.0</v>
      </c>
      <c r="S37" s="2">
        <v>3.0</v>
      </c>
      <c r="T37" s="2">
        <v>2.0</v>
      </c>
      <c r="U37" s="2">
        <v>3.0</v>
      </c>
      <c r="V37" s="2">
        <v>3.0</v>
      </c>
      <c r="W37" s="2">
        <v>3.0</v>
      </c>
      <c r="X37" s="2">
        <v>3.0</v>
      </c>
      <c r="Y37" s="2">
        <v>3.0</v>
      </c>
      <c r="Z37" s="2">
        <v>3.0</v>
      </c>
      <c r="AA37" s="2">
        <v>3.0</v>
      </c>
      <c r="AB37" s="2">
        <v>2.0</v>
      </c>
      <c r="AC37" s="2">
        <v>3.0</v>
      </c>
      <c r="AD37" s="2">
        <v>3.0</v>
      </c>
      <c r="AE37" s="2">
        <v>2.0</v>
      </c>
      <c r="AF37" s="2">
        <v>3.0</v>
      </c>
      <c r="AG37" s="2">
        <v>3.0</v>
      </c>
      <c r="AH37" s="2">
        <v>3.0</v>
      </c>
      <c r="AI37" s="2">
        <v>3.0</v>
      </c>
      <c r="AJ37" s="2">
        <v>3.0</v>
      </c>
      <c r="AK37" s="2">
        <v>3.0</v>
      </c>
      <c r="AL37" s="2">
        <v>3.0</v>
      </c>
      <c r="AM37" s="2">
        <v>3.0</v>
      </c>
      <c r="AN37" s="2">
        <v>3.0</v>
      </c>
      <c r="AO37" s="2">
        <v>3.0</v>
      </c>
      <c r="AP37" s="2">
        <v>3.0</v>
      </c>
      <c r="AQ37" s="2">
        <v>3.0</v>
      </c>
      <c r="AR37" s="2">
        <v>3.0</v>
      </c>
      <c r="AS37" s="2">
        <v>3.0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3.0</v>
      </c>
      <c r="BF37" s="2">
        <v>3.0</v>
      </c>
      <c r="BG37" s="2">
        <v>3.0</v>
      </c>
      <c r="BH37" s="2">
        <v>3.0</v>
      </c>
      <c r="BI37" s="2">
        <v>3.0</v>
      </c>
      <c r="BJ37" s="2">
        <v>3.0</v>
      </c>
    </row>
    <row r="38">
      <c r="A38" s="1">
        <v>43568.68438872685</v>
      </c>
      <c r="B38" s="2" t="s">
        <v>100</v>
      </c>
      <c r="C38" s="2">
        <v>3.0</v>
      </c>
      <c r="D38" s="2">
        <v>2.0</v>
      </c>
      <c r="E38" s="2">
        <v>3.0</v>
      </c>
      <c r="F38" s="2">
        <v>3.0</v>
      </c>
      <c r="G38" s="2">
        <v>3.0</v>
      </c>
      <c r="H38" s="2">
        <v>2.0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2.0</v>
      </c>
      <c r="Q38" s="2">
        <v>2.0</v>
      </c>
      <c r="R38" s="2">
        <v>2.0</v>
      </c>
      <c r="S38" s="2">
        <v>2.0</v>
      </c>
      <c r="T38" s="2">
        <v>2.0</v>
      </c>
      <c r="U38" s="2">
        <v>2.0</v>
      </c>
      <c r="V38" s="2">
        <v>2.0</v>
      </c>
      <c r="W38" s="2">
        <v>2.0</v>
      </c>
      <c r="X38" s="2">
        <v>2.0</v>
      </c>
      <c r="Y38" s="2">
        <v>2.0</v>
      </c>
      <c r="Z38" s="2">
        <v>2.0</v>
      </c>
      <c r="AA38" s="2">
        <v>3.0</v>
      </c>
      <c r="AB38" s="2">
        <v>2.0</v>
      </c>
      <c r="AC38" s="2">
        <v>3.0</v>
      </c>
      <c r="AD38" s="2">
        <v>3.0</v>
      </c>
      <c r="AE38" s="2">
        <v>3.0</v>
      </c>
      <c r="AF38" s="2">
        <v>2.0</v>
      </c>
      <c r="AG38" s="2">
        <v>3.0</v>
      </c>
      <c r="AH38" s="2">
        <v>2.0</v>
      </c>
      <c r="AI38" s="2">
        <v>2.0</v>
      </c>
      <c r="AJ38" s="2">
        <v>2.0</v>
      </c>
      <c r="AK38" s="2">
        <v>3.0</v>
      </c>
      <c r="AL38" s="2">
        <v>2.0</v>
      </c>
      <c r="AM38" s="2">
        <v>3.0</v>
      </c>
      <c r="AN38" s="2">
        <v>3.0</v>
      </c>
      <c r="AO38" s="2">
        <v>3.0</v>
      </c>
      <c r="AP38" s="2">
        <v>3.0</v>
      </c>
      <c r="AQ38" s="2">
        <v>3.0</v>
      </c>
      <c r="AR38" s="2">
        <v>3.0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3.0</v>
      </c>
      <c r="AY38" s="2">
        <v>3.0</v>
      </c>
      <c r="AZ38" s="2">
        <v>3.0</v>
      </c>
      <c r="BA38" s="2">
        <v>3.0</v>
      </c>
      <c r="BB38" s="2">
        <v>3.0</v>
      </c>
      <c r="BC38" s="2">
        <v>3.0</v>
      </c>
      <c r="BD38" s="2">
        <v>3.0</v>
      </c>
      <c r="BE38" s="2">
        <v>3.0</v>
      </c>
      <c r="BF38" s="2">
        <v>2.0</v>
      </c>
      <c r="BG38" s="2">
        <v>3.0</v>
      </c>
      <c r="BH38" s="2">
        <v>3.0</v>
      </c>
      <c r="BI38" s="2">
        <v>3.0</v>
      </c>
      <c r="BJ38" s="2">
        <v>2.0</v>
      </c>
    </row>
    <row r="39">
      <c r="A39" s="1">
        <v>43569.573003391204</v>
      </c>
      <c r="B39" s="2" t="s">
        <v>101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3.0</v>
      </c>
    </row>
    <row r="40">
      <c r="A40" s="1">
        <v>43569.57796844907</v>
      </c>
      <c r="B40" s="2" t="s">
        <v>102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</row>
    <row r="41">
      <c r="A41" s="1">
        <v>43569.59208248842</v>
      </c>
      <c r="B41" s="2" t="s">
        <v>103</v>
      </c>
      <c r="C41" s="2">
        <v>3.0</v>
      </c>
      <c r="D41" s="2">
        <v>2.0</v>
      </c>
      <c r="E41" s="2">
        <v>3.0</v>
      </c>
      <c r="F41" s="2">
        <v>3.0</v>
      </c>
      <c r="G41" s="2">
        <v>3.0</v>
      </c>
      <c r="H41" s="2">
        <v>3.0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3.0</v>
      </c>
      <c r="BE41" s="2">
        <v>3.0</v>
      </c>
      <c r="BF41" s="2">
        <v>3.0</v>
      </c>
      <c r="BG41" s="2">
        <v>3.0</v>
      </c>
      <c r="BH41" s="2">
        <v>3.0</v>
      </c>
      <c r="BI41" s="2">
        <v>3.0</v>
      </c>
      <c r="BJ41" s="2">
        <v>3.0</v>
      </c>
    </row>
    <row r="42">
      <c r="A42" s="1">
        <v>43569.60850456019</v>
      </c>
      <c r="B42" s="2" t="s">
        <v>104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43569.69089372685</v>
      </c>
      <c r="B43" s="2" t="s">
        <v>105</v>
      </c>
      <c r="C43" s="2">
        <v>3.0</v>
      </c>
      <c r="D43" s="2">
        <v>3.0</v>
      </c>
      <c r="E43" s="2">
        <v>3.0</v>
      </c>
      <c r="F43" s="2">
        <v>2.0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2.0</v>
      </c>
      <c r="Y43" s="2">
        <v>2.0</v>
      </c>
      <c r="Z43" s="2">
        <v>2.0</v>
      </c>
      <c r="AA43" s="2">
        <v>3.0</v>
      </c>
      <c r="AB43" s="2">
        <v>2.0</v>
      </c>
      <c r="AC43" s="2">
        <v>2.0</v>
      </c>
      <c r="AD43" s="2">
        <v>2.0</v>
      </c>
      <c r="AE43" s="2">
        <v>2.0</v>
      </c>
      <c r="AF43" s="2">
        <v>2.0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2.0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43569.75200486111</v>
      </c>
      <c r="B44" s="2" t="s">
        <v>106</v>
      </c>
      <c r="C44" s="2">
        <v>3.0</v>
      </c>
      <c r="D44" s="2">
        <v>3.0</v>
      </c>
      <c r="E44" s="2">
        <v>2.0</v>
      </c>
      <c r="F44" s="2">
        <v>3.0</v>
      </c>
      <c r="G44" s="2">
        <v>3.0</v>
      </c>
      <c r="H44" s="2">
        <v>3.0</v>
      </c>
      <c r="I44" s="2">
        <v>2.0</v>
      </c>
      <c r="J44" s="2">
        <v>3.0</v>
      </c>
      <c r="K44" s="2">
        <v>2.0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43569.77053380787</v>
      </c>
      <c r="B45" s="2" t="s">
        <v>107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2.0</v>
      </c>
      <c r="P45" s="2">
        <v>2.0</v>
      </c>
      <c r="Q45" s="2">
        <v>2.0</v>
      </c>
      <c r="R45" s="2">
        <v>2.0</v>
      </c>
      <c r="S45" s="2">
        <v>3.0</v>
      </c>
      <c r="T45" s="2">
        <v>2.0</v>
      </c>
      <c r="U45" s="2">
        <v>2.0</v>
      </c>
      <c r="V45" s="2">
        <v>2.0</v>
      </c>
      <c r="W45" s="2">
        <v>3.0</v>
      </c>
      <c r="X45" s="2">
        <v>3.0</v>
      </c>
      <c r="Y45" s="2">
        <v>2.0</v>
      </c>
      <c r="Z45" s="2">
        <v>2.0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2.0</v>
      </c>
      <c r="AO45" s="2">
        <v>3.0</v>
      </c>
      <c r="AP45" s="2">
        <v>3.0</v>
      </c>
      <c r="AQ45" s="2">
        <v>3.0</v>
      </c>
      <c r="AR45" s="2">
        <v>2.0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</row>
    <row r="46">
      <c r="A46" s="1">
        <v>43570.103671944446</v>
      </c>
      <c r="B46" s="2" t="s">
        <v>108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3.0</v>
      </c>
      <c r="S46" s="2">
        <v>3.0</v>
      </c>
      <c r="T46" s="2">
        <v>3.0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3.0</v>
      </c>
      <c r="AU46" s="2">
        <v>3.0</v>
      </c>
      <c r="AV46" s="2">
        <v>3.0</v>
      </c>
      <c r="AW46" s="2">
        <v>3.0</v>
      </c>
      <c r="AX46" s="2">
        <v>3.0</v>
      </c>
      <c r="AY46" s="2">
        <v>3.0</v>
      </c>
      <c r="AZ46" s="2">
        <v>3.0</v>
      </c>
      <c r="BA46" s="2">
        <v>3.0</v>
      </c>
      <c r="BB46" s="2">
        <v>3.0</v>
      </c>
      <c r="BC46" s="2">
        <v>3.0</v>
      </c>
      <c r="BD46" s="2">
        <v>3.0</v>
      </c>
      <c r="BE46" s="2">
        <v>3.0</v>
      </c>
      <c r="BF46" s="2">
        <v>3.0</v>
      </c>
      <c r="BG46" s="2">
        <v>3.0</v>
      </c>
      <c r="BH46" s="2">
        <v>3.0</v>
      </c>
      <c r="BI46" s="2">
        <v>3.0</v>
      </c>
      <c r="BJ46" s="2">
        <v>3.0</v>
      </c>
    </row>
    <row r="47">
      <c r="A47" s="1">
        <v>43570.13790659722</v>
      </c>
      <c r="B47" s="2" t="s">
        <v>109</v>
      </c>
      <c r="C47" s="2">
        <v>3.0</v>
      </c>
      <c r="D47" s="2">
        <v>2.0</v>
      </c>
      <c r="E47" s="2">
        <v>3.0</v>
      </c>
      <c r="F47" s="2">
        <v>3.0</v>
      </c>
      <c r="G47" s="2">
        <v>3.0</v>
      </c>
      <c r="H47" s="2">
        <v>2.0</v>
      </c>
      <c r="I47" s="2">
        <v>3.0</v>
      </c>
      <c r="J47" s="2">
        <v>2.0</v>
      </c>
      <c r="K47" s="2">
        <v>3.0</v>
      </c>
      <c r="L47" s="2">
        <v>3.0</v>
      </c>
      <c r="M47" s="2">
        <v>3.0</v>
      </c>
      <c r="N47" s="2">
        <v>2.0</v>
      </c>
      <c r="O47" s="2">
        <v>3.0</v>
      </c>
      <c r="P47" s="2">
        <v>3.0</v>
      </c>
      <c r="Q47" s="2">
        <v>2.0</v>
      </c>
      <c r="R47" s="2">
        <v>3.0</v>
      </c>
      <c r="S47" s="2">
        <v>2.0</v>
      </c>
      <c r="T47" s="2">
        <v>2.0</v>
      </c>
      <c r="U47" s="2">
        <v>2.0</v>
      </c>
      <c r="V47" s="2">
        <v>2.0</v>
      </c>
      <c r="W47" s="2">
        <v>2.0</v>
      </c>
      <c r="X47" s="2">
        <v>2.0</v>
      </c>
      <c r="Y47" s="2">
        <v>2.0</v>
      </c>
      <c r="Z47" s="2">
        <v>2.0</v>
      </c>
      <c r="AA47" s="2">
        <v>3.0</v>
      </c>
      <c r="AB47" s="2">
        <v>2.0</v>
      </c>
      <c r="AC47" s="2">
        <v>3.0</v>
      </c>
      <c r="AD47" s="2">
        <v>2.0</v>
      </c>
      <c r="AE47" s="2">
        <v>2.0</v>
      </c>
      <c r="AF47" s="2">
        <v>3.0</v>
      </c>
      <c r="AG47" s="2">
        <v>3.0</v>
      </c>
      <c r="AH47" s="2">
        <v>2.0</v>
      </c>
      <c r="AI47" s="2">
        <v>2.0</v>
      </c>
      <c r="AJ47" s="2">
        <v>3.0</v>
      </c>
      <c r="AK47" s="2">
        <v>2.0</v>
      </c>
      <c r="AL47" s="2">
        <v>2.0</v>
      </c>
      <c r="AM47" s="2">
        <v>3.0</v>
      </c>
      <c r="AN47" s="2">
        <v>2.0</v>
      </c>
      <c r="AO47" s="2">
        <v>2.0</v>
      </c>
      <c r="AP47" s="2">
        <v>2.0</v>
      </c>
      <c r="AQ47" s="2">
        <v>2.0</v>
      </c>
      <c r="AR47" s="2">
        <v>3.0</v>
      </c>
      <c r="AS47" s="2">
        <v>3.0</v>
      </c>
      <c r="AT47" s="2">
        <v>2.0</v>
      </c>
      <c r="AU47" s="2">
        <v>2.0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43570.1729217824</v>
      </c>
      <c r="B48" s="2" t="s">
        <v>110</v>
      </c>
      <c r="C48" s="2">
        <v>3.0</v>
      </c>
      <c r="D48" s="2">
        <v>3.0</v>
      </c>
      <c r="E48" s="2">
        <v>3.0</v>
      </c>
      <c r="F48" s="2">
        <v>3.0</v>
      </c>
      <c r="G48" s="2">
        <v>3.0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3.0</v>
      </c>
      <c r="W48" s="2">
        <v>3.0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3.0</v>
      </c>
      <c r="BG48" s="2">
        <v>3.0</v>
      </c>
      <c r="BH48" s="2">
        <v>3.0</v>
      </c>
      <c r="BI48" s="2">
        <v>3.0</v>
      </c>
      <c r="BJ48" s="2">
        <v>3.0</v>
      </c>
    </row>
    <row r="49">
      <c r="A49" s="1">
        <v>43570.41650107639</v>
      </c>
      <c r="B49" s="2" t="s">
        <v>111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43570.74343998842</v>
      </c>
      <c r="B50" s="2" t="s">
        <v>112</v>
      </c>
      <c r="C50" s="2">
        <v>3.0</v>
      </c>
      <c r="D50" s="2">
        <v>2.0</v>
      </c>
      <c r="E50" s="2">
        <v>2.0</v>
      </c>
      <c r="F50" s="2">
        <v>1.0</v>
      </c>
      <c r="G50" s="2">
        <v>3.0</v>
      </c>
      <c r="H50" s="2">
        <v>3.0</v>
      </c>
      <c r="I50" s="2">
        <v>3.0</v>
      </c>
      <c r="J50" s="2">
        <v>2.0</v>
      </c>
      <c r="K50" s="2">
        <v>2.0</v>
      </c>
      <c r="L50" s="2">
        <v>3.0</v>
      </c>
      <c r="M50" s="2">
        <v>3.0</v>
      </c>
      <c r="N50" s="2">
        <v>3.0</v>
      </c>
      <c r="O50" s="2">
        <v>3.0</v>
      </c>
      <c r="P50" s="2">
        <v>2.0</v>
      </c>
      <c r="Q50" s="2">
        <v>2.0</v>
      </c>
      <c r="R50" s="2">
        <v>2.0</v>
      </c>
      <c r="S50" s="2">
        <v>2.0</v>
      </c>
      <c r="T50" s="2">
        <v>2.0</v>
      </c>
      <c r="U50" s="2">
        <v>2.0</v>
      </c>
      <c r="V50" s="2">
        <v>2.0</v>
      </c>
      <c r="W50" s="2">
        <v>2.0</v>
      </c>
      <c r="X50" s="2">
        <v>2.0</v>
      </c>
      <c r="Y50" s="2">
        <v>2.0</v>
      </c>
      <c r="Z50" s="2">
        <v>2.0</v>
      </c>
      <c r="AA50" s="2">
        <v>3.0</v>
      </c>
      <c r="AB50" s="2">
        <v>2.0</v>
      </c>
      <c r="AC50" s="2">
        <v>3.0</v>
      </c>
      <c r="AD50" s="2">
        <v>3.0</v>
      </c>
      <c r="AE50" s="2">
        <v>2.0</v>
      </c>
      <c r="AF50" s="2">
        <v>3.0</v>
      </c>
      <c r="AG50" s="2">
        <v>2.0</v>
      </c>
      <c r="AH50" s="2">
        <v>3.0</v>
      </c>
      <c r="AI50" s="2">
        <v>2.0</v>
      </c>
      <c r="AJ50" s="2">
        <v>3.0</v>
      </c>
      <c r="AK50" s="2">
        <v>3.0</v>
      </c>
      <c r="AL50" s="2">
        <v>1.0</v>
      </c>
      <c r="AM50" s="2">
        <v>1.0</v>
      </c>
      <c r="AN50" s="2">
        <v>3.0</v>
      </c>
      <c r="AO50" s="2">
        <v>1.0</v>
      </c>
      <c r="AP50" s="2">
        <v>2.0</v>
      </c>
      <c r="AQ50" s="2">
        <v>1.0</v>
      </c>
      <c r="AR50" s="2">
        <v>2.0</v>
      </c>
      <c r="AS50" s="2">
        <v>1.0</v>
      </c>
      <c r="AT50" s="2">
        <v>2.0</v>
      </c>
      <c r="AU50" s="2">
        <v>3.0</v>
      </c>
      <c r="AV50" s="2">
        <v>2.0</v>
      </c>
      <c r="AW50" s="2">
        <v>1.0</v>
      </c>
      <c r="AX50" s="2">
        <v>2.0</v>
      </c>
      <c r="AY50" s="2">
        <v>1.0</v>
      </c>
      <c r="AZ50" s="2">
        <v>2.0</v>
      </c>
      <c r="BA50" s="2">
        <v>3.0</v>
      </c>
      <c r="BB50" s="2">
        <v>2.0</v>
      </c>
      <c r="BC50" s="2">
        <v>3.0</v>
      </c>
      <c r="BD50" s="2">
        <v>2.0</v>
      </c>
      <c r="BE50" s="2">
        <v>3.0</v>
      </c>
      <c r="BF50" s="2">
        <v>3.0</v>
      </c>
      <c r="BG50" s="2">
        <v>3.0</v>
      </c>
      <c r="BH50" s="2">
        <v>3.0</v>
      </c>
      <c r="BI50" s="2">
        <v>3.0</v>
      </c>
      <c r="BJ50" s="2">
        <v>3.0</v>
      </c>
    </row>
    <row r="51">
      <c r="A51" s="1">
        <v>43571.276145509255</v>
      </c>
      <c r="B51" s="2" t="s">
        <v>113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</row>
    <row r="52">
      <c r="A52" s="1">
        <v>43573.29531440973</v>
      </c>
      <c r="B52" s="2" t="s">
        <v>114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</row>
    <row r="53">
      <c r="A53" s="1">
        <v>43573.39054571759</v>
      </c>
      <c r="B53" s="2" t="s">
        <v>115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C54" s="4">
        <f t="shared" ref="C54:BJ54" si="1">AVERAGE(C2:C53)</f>
        <v>2.903846154</v>
      </c>
      <c r="D54" s="4">
        <f t="shared" si="1"/>
        <v>2.538461538</v>
      </c>
      <c r="E54" s="4">
        <f t="shared" si="1"/>
        <v>2.846153846</v>
      </c>
      <c r="F54" s="4">
        <f t="shared" si="1"/>
        <v>2.692307692</v>
      </c>
      <c r="G54" s="4">
        <f t="shared" si="1"/>
        <v>2.884615385</v>
      </c>
      <c r="H54" s="4">
        <f t="shared" si="1"/>
        <v>2.538461538</v>
      </c>
      <c r="I54" s="4">
        <f t="shared" si="1"/>
        <v>2.884615385</v>
      </c>
      <c r="J54" s="4">
        <f t="shared" si="1"/>
        <v>2.769230769</v>
      </c>
      <c r="K54" s="4">
        <f t="shared" si="1"/>
        <v>2.865384615</v>
      </c>
      <c r="L54" s="4">
        <f t="shared" si="1"/>
        <v>2.884615385</v>
      </c>
      <c r="M54" s="4">
        <f t="shared" si="1"/>
        <v>2.884615385</v>
      </c>
      <c r="N54" s="4">
        <f t="shared" si="1"/>
        <v>2.823529412</v>
      </c>
      <c r="O54" s="4">
        <f t="shared" si="1"/>
        <v>2.865384615</v>
      </c>
      <c r="P54" s="4">
        <f t="shared" si="1"/>
        <v>2.692307692</v>
      </c>
      <c r="Q54" s="4">
        <f t="shared" si="1"/>
        <v>2.730769231</v>
      </c>
      <c r="R54" s="4">
        <f t="shared" si="1"/>
        <v>2.673076923</v>
      </c>
      <c r="S54" s="4">
        <f t="shared" si="1"/>
        <v>2.788461538</v>
      </c>
      <c r="T54" s="4">
        <f t="shared" si="1"/>
        <v>2.538461538</v>
      </c>
      <c r="U54" s="4">
        <f t="shared" si="1"/>
        <v>2.769230769</v>
      </c>
      <c r="V54" s="4">
        <f t="shared" si="1"/>
        <v>2.711538462</v>
      </c>
      <c r="W54" s="4">
        <f t="shared" si="1"/>
        <v>2.826923077</v>
      </c>
      <c r="X54" s="4">
        <f t="shared" si="1"/>
        <v>2.692307692</v>
      </c>
      <c r="Y54" s="4">
        <f t="shared" si="1"/>
        <v>2.730769231</v>
      </c>
      <c r="Z54" s="4">
        <f t="shared" si="1"/>
        <v>2.634615385</v>
      </c>
      <c r="AA54" s="4">
        <f t="shared" si="1"/>
        <v>2.903846154</v>
      </c>
      <c r="AB54" s="4">
        <f t="shared" si="1"/>
        <v>2.634615385</v>
      </c>
      <c r="AC54" s="4">
        <f t="shared" si="1"/>
        <v>2.865384615</v>
      </c>
      <c r="AD54" s="4">
        <f t="shared" si="1"/>
        <v>2.75</v>
      </c>
      <c r="AE54" s="4">
        <f t="shared" si="1"/>
        <v>2.769230769</v>
      </c>
      <c r="AF54" s="4">
        <f t="shared" si="1"/>
        <v>2.673076923</v>
      </c>
      <c r="AG54" s="4">
        <f t="shared" si="1"/>
        <v>2.865384615</v>
      </c>
      <c r="AH54" s="4">
        <f t="shared" si="1"/>
        <v>2.711538462</v>
      </c>
      <c r="AI54" s="4">
        <f t="shared" si="1"/>
        <v>2.846153846</v>
      </c>
      <c r="AJ54" s="4">
        <f t="shared" si="1"/>
        <v>2.788461538</v>
      </c>
      <c r="AK54" s="4">
        <f t="shared" si="1"/>
        <v>2.884615385</v>
      </c>
      <c r="AL54" s="4">
        <f t="shared" si="1"/>
        <v>2.711538462</v>
      </c>
      <c r="AM54" s="4">
        <f t="shared" si="1"/>
        <v>2.865384615</v>
      </c>
      <c r="AN54" s="4">
        <f t="shared" si="1"/>
        <v>2.673076923</v>
      </c>
      <c r="AO54" s="4">
        <f t="shared" si="1"/>
        <v>2.846153846</v>
      </c>
      <c r="AP54" s="4">
        <f t="shared" si="1"/>
        <v>2.769230769</v>
      </c>
      <c r="AQ54" s="4">
        <f t="shared" si="1"/>
        <v>2.826923077</v>
      </c>
      <c r="AR54" s="4">
        <f t="shared" si="1"/>
        <v>2.692307692</v>
      </c>
      <c r="AS54" s="4">
        <f t="shared" si="1"/>
        <v>2.865384615</v>
      </c>
      <c r="AT54" s="4">
        <f t="shared" si="1"/>
        <v>2.711538462</v>
      </c>
      <c r="AU54" s="4">
        <f t="shared" si="1"/>
        <v>2.865384615</v>
      </c>
      <c r="AV54" s="4">
        <f t="shared" si="1"/>
        <v>2.826923077</v>
      </c>
      <c r="AW54" s="4">
        <f t="shared" si="1"/>
        <v>2.865384615</v>
      </c>
      <c r="AX54" s="4">
        <f t="shared" si="1"/>
        <v>2.769230769</v>
      </c>
      <c r="AY54" s="4">
        <f t="shared" si="1"/>
        <v>2.846153846</v>
      </c>
      <c r="AZ54" s="4">
        <f t="shared" si="1"/>
        <v>2.711538462</v>
      </c>
      <c r="BA54" s="4">
        <f t="shared" si="1"/>
        <v>2.884615385</v>
      </c>
      <c r="BB54" s="4">
        <f t="shared" si="1"/>
        <v>2.826923077</v>
      </c>
      <c r="BC54" s="4">
        <f t="shared" si="1"/>
        <v>2.903846154</v>
      </c>
      <c r="BD54" s="4">
        <f t="shared" si="1"/>
        <v>2.769230769</v>
      </c>
      <c r="BE54" s="4">
        <f t="shared" si="1"/>
        <v>2.903846154</v>
      </c>
      <c r="BF54" s="4">
        <f t="shared" si="1"/>
        <v>2.653846154</v>
      </c>
      <c r="BG54" s="4">
        <f t="shared" si="1"/>
        <v>2.884615385</v>
      </c>
      <c r="BH54" s="4">
        <f t="shared" si="1"/>
        <v>2.846153846</v>
      </c>
      <c r="BI54" s="4">
        <f t="shared" si="1"/>
        <v>2.882352941</v>
      </c>
      <c r="BJ54" s="4">
        <f t="shared" si="1"/>
        <v>2.692307692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138</v>
      </c>
      <c r="D8" s="15" t="s">
        <v>139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1">
        <f>IFERROR(__xludf.DUMMYFUNCTION("IMPORTRANGE(""https://docs.google.com/spreadsheets/d/1KREyhrAKgOA5JOEvAnx1AGc5IQtybmkfIE3tGG8my98/edit#gid=681663516"",""Form Responses 1!C54"")"),2.9038461538461537)</f>
        <v>2.903846154</v>
      </c>
      <c r="E10" s="22">
        <f t="shared" ref="E10:E20" si="1">D10/3</f>
        <v>0.9679487179</v>
      </c>
    </row>
    <row r="11">
      <c r="A11" s="16"/>
      <c r="B11" s="17">
        <v>2.0</v>
      </c>
      <c r="C11" s="23" t="s">
        <v>133</v>
      </c>
      <c r="D11" s="21">
        <f>IFERROR(__xludf.DUMMYFUNCTION("IMPORTRANGE(""https://docs.google.com/spreadsheets/d/1KREyhrAKgOA5JOEvAnx1AGc5IQtybmkfIE3tGG8my98/edit#gid=681663516"",""Form Responses 1!I54"")"),2.8846153846153846)</f>
        <v>2.884615385</v>
      </c>
      <c r="E11" s="22">
        <f t="shared" si="1"/>
        <v>0.9615384615</v>
      </c>
    </row>
    <row r="12">
      <c r="A12" s="16"/>
      <c r="B12" s="17">
        <v>3.0</v>
      </c>
      <c r="C12" s="23" t="s">
        <v>134</v>
      </c>
      <c r="D12" s="21">
        <f>IFERROR(__xludf.DUMMYFUNCTION("IMPORTRANGE(""https://docs.google.com/spreadsheets/d/1KREyhrAKgOA5JOEvAnx1AGc5IQtybmkfIE3tGG8my98/edit#gid=681663516"",""Form Responses 1!O54"")"),2.8653846153846154)</f>
        <v>2.865384615</v>
      </c>
      <c r="E12" s="22">
        <f t="shared" si="1"/>
        <v>0.9551282051</v>
      </c>
    </row>
    <row r="13">
      <c r="A13" s="16"/>
      <c r="B13" s="17">
        <v>4.0</v>
      </c>
      <c r="C13" s="23" t="s">
        <v>135</v>
      </c>
      <c r="D13" s="21">
        <f>IFERROR(__xludf.DUMMYFUNCTION("IMPORTRANGE(""https://docs.google.com/spreadsheets/d/1KREyhrAKgOA5JOEvAnx1AGc5IQtybmkfIE3tGG8my98/edit#gid=681663516"",""Form Responses 1!U54"")"),2.769230769230769)</f>
        <v>2.769230769</v>
      </c>
      <c r="E13" s="22">
        <f t="shared" si="1"/>
        <v>0.9230769231</v>
      </c>
    </row>
    <row r="14">
      <c r="A14" s="16"/>
      <c r="B14" s="17">
        <v>5.0</v>
      </c>
      <c r="C14" s="23" t="s">
        <v>136</v>
      </c>
      <c r="D14" s="21">
        <f>IFERROR(__xludf.DUMMYFUNCTION("IMPORTRANGE(""https://docs.google.com/spreadsheets/d/1KREyhrAKgOA5JOEvAnx1AGc5IQtybmkfIE3tGG8my98/edit#gid=681663516"",""Form Responses 1!AA54"")"),2.9038461538461537)</f>
        <v>2.903846154</v>
      </c>
      <c r="E14" s="22">
        <f t="shared" si="1"/>
        <v>0.9679487179</v>
      </c>
    </row>
    <row r="15">
      <c r="A15" s="16"/>
      <c r="B15" s="17">
        <v>6.0</v>
      </c>
      <c r="C15" s="23" t="s">
        <v>137</v>
      </c>
      <c r="D15" s="21">
        <f>IFERROR(__xludf.DUMMYFUNCTION("IMPORTRANGE(""https://docs.google.com/spreadsheets/d/1KREyhrAKgOA5JOEvAnx1AGc5IQtybmkfIE3tGG8my98/edit#gid=681663516"",""Form Responses 1!AG54"")"),2.8653846153846154)</f>
        <v>2.865384615</v>
      </c>
      <c r="E15" s="22">
        <f t="shared" si="1"/>
        <v>0.9551282051</v>
      </c>
    </row>
    <row r="16">
      <c r="A16" s="16"/>
      <c r="B16" s="17">
        <v>7.0</v>
      </c>
      <c r="C16" s="23" t="s">
        <v>140</v>
      </c>
      <c r="D16" s="21">
        <f>IFERROR(__xludf.DUMMYFUNCTION("IMPORTRANGE(""https://docs.google.com/spreadsheets/d/1KREyhrAKgOA5JOEvAnx1AGc5IQtybmkfIE3tGG8my98/edit#gid=681663516"",""Form Responses 1!AM54"")"),2.8653846153846154)</f>
        <v>2.865384615</v>
      </c>
      <c r="E16" s="22">
        <f t="shared" si="1"/>
        <v>0.9551282051</v>
      </c>
    </row>
    <row r="17">
      <c r="A17" s="16"/>
      <c r="B17" s="17">
        <v>8.0</v>
      </c>
      <c r="C17" s="23" t="s">
        <v>141</v>
      </c>
      <c r="D17" s="21">
        <f>IFERROR(__xludf.DUMMYFUNCTION("IMPORTRANGE(""https://docs.google.com/spreadsheets/d/1KREyhrAKgOA5JOEvAnx1AGc5IQtybmkfIE3tGG8my98/edit#gid=681663516"",""Form Responses 1!AS54"")"),2.8653846153846154)</f>
        <v>2.865384615</v>
      </c>
      <c r="E17" s="22">
        <f t="shared" si="1"/>
        <v>0.9551282051</v>
      </c>
    </row>
    <row r="18">
      <c r="A18" s="16"/>
      <c r="B18" s="17">
        <v>9.0</v>
      </c>
      <c r="C18" s="23" t="s">
        <v>142</v>
      </c>
      <c r="D18" s="21">
        <f>IFERROR(__xludf.DUMMYFUNCTION("IMPORTRANGE(""https://docs.google.com/spreadsheets/d/1KREyhrAKgOA5JOEvAnx1AGc5IQtybmkfIE3tGG8my98/edit#gid=681663516"",""Form Responses 1!AY54"")"),2.8461538461538463)</f>
        <v>2.846153846</v>
      </c>
      <c r="E18" s="22">
        <f t="shared" si="1"/>
        <v>0.9487179487</v>
      </c>
    </row>
    <row r="19">
      <c r="A19" s="16"/>
      <c r="B19" s="17">
        <v>10.0</v>
      </c>
      <c r="C19" s="23" t="s">
        <v>143</v>
      </c>
      <c r="D19" s="21">
        <f>IFERROR(__xludf.DUMMYFUNCTION("IMPORTRANGE(""https://docs.google.com/spreadsheets/d/1KREyhrAKgOA5JOEvAnx1AGc5IQtybmkfIE3tGG8my98/edit#gid=681663516"",""Form Responses 1!BE54"")"),2.9038461538461537)</f>
        <v>2.903846154</v>
      </c>
      <c r="E19" s="22">
        <f t="shared" si="1"/>
        <v>0.9679487179</v>
      </c>
    </row>
    <row r="20">
      <c r="A20" s="7"/>
      <c r="B20" s="25"/>
      <c r="C20" s="26" t="s">
        <v>144</v>
      </c>
      <c r="D20" s="28">
        <f>SUM(D10:D19)/10</f>
        <v>2.867307692</v>
      </c>
      <c r="E20" s="29">
        <f t="shared" si="1"/>
        <v>0.9557692308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153</v>
      </c>
      <c r="C43" s="35" t="s">
        <v>151</v>
      </c>
      <c r="D43" s="33" t="s">
        <v>152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125</v>
      </c>
      <c r="D8" s="15" t="s">
        <v>127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1">
        <f>IFERROR(__xludf.DUMMYFUNCTION("IMPORTRANGE(""https://docs.google.com/spreadsheets/d/1KREyhrAKgOA5JOEvAnx1AGc5IQtybmkfIE3tGG8my98/edit#gid=681663516"",""Form Responses 1!D54"")"),2.5384615384615383)</f>
        <v>2.538461538</v>
      </c>
      <c r="E10" s="22">
        <f t="shared" ref="E10:E20" si="1">D10/3</f>
        <v>0.8461538462</v>
      </c>
    </row>
    <row r="11">
      <c r="A11" s="16"/>
      <c r="B11" s="17">
        <v>2.0</v>
      </c>
      <c r="C11" s="23" t="s">
        <v>133</v>
      </c>
      <c r="D11" s="21">
        <f>IFERROR(__xludf.DUMMYFUNCTION("IMPORTRANGE(""https://docs.google.com/spreadsheets/d/1KREyhrAKgOA5JOEvAnx1AGc5IQtybmkfIE3tGG8my98/edit#gid=681663516"",""Form Responses 1!J54"")"),2.769230769230769)</f>
        <v>2.769230769</v>
      </c>
      <c r="E11" s="22">
        <f t="shared" si="1"/>
        <v>0.9230769231</v>
      </c>
    </row>
    <row r="12">
      <c r="A12" s="16"/>
      <c r="B12" s="17">
        <v>3.0</v>
      </c>
      <c r="C12" s="23" t="s">
        <v>134</v>
      </c>
      <c r="D12" s="21">
        <f>IFERROR(__xludf.DUMMYFUNCTION("IMPORTRANGE(""https://docs.google.com/spreadsheets/d/1KREyhrAKgOA5JOEvAnx1AGc5IQtybmkfIE3tGG8my98/edit#gid=681663516"",""Form Responses 1!P54"")"),2.6923076923076925)</f>
        <v>2.692307692</v>
      </c>
      <c r="E12" s="22">
        <f t="shared" si="1"/>
        <v>0.8974358974</v>
      </c>
    </row>
    <row r="13">
      <c r="A13" s="16"/>
      <c r="B13" s="17">
        <v>4.0</v>
      </c>
      <c r="C13" s="23" t="s">
        <v>135</v>
      </c>
      <c r="D13" s="21">
        <f>IFERROR(__xludf.DUMMYFUNCTION("IMPORTRANGE(""https://docs.google.com/spreadsheets/d/1KREyhrAKgOA5JOEvAnx1AGc5IQtybmkfIE3tGG8my98/edit#gid=681663516"",""Form Responses 1!V54"")"),2.7115384615384617)</f>
        <v>2.711538462</v>
      </c>
      <c r="E13" s="22">
        <f t="shared" si="1"/>
        <v>0.9038461538</v>
      </c>
    </row>
    <row r="14">
      <c r="A14" s="16"/>
      <c r="B14" s="17">
        <v>5.0</v>
      </c>
      <c r="C14" s="23" t="s">
        <v>136</v>
      </c>
      <c r="D14" s="21">
        <f>IFERROR(__xludf.DUMMYFUNCTION("IMPORTRANGE(""https://docs.google.com/spreadsheets/d/1KREyhrAKgOA5JOEvAnx1AGc5IQtybmkfIE3tGG8my98/edit#gid=681663516"",""Form Responses 1!AB54"")"),2.6346153846153846)</f>
        <v>2.634615385</v>
      </c>
      <c r="E14" s="22">
        <f t="shared" si="1"/>
        <v>0.8782051282</v>
      </c>
    </row>
    <row r="15">
      <c r="A15" s="16"/>
      <c r="B15" s="17">
        <v>6.0</v>
      </c>
      <c r="C15" s="23" t="s">
        <v>137</v>
      </c>
      <c r="D15" s="21">
        <f>IFERROR(__xludf.DUMMYFUNCTION("IMPORTRANGE(""https://docs.google.com/spreadsheets/d/1KREyhrAKgOA5JOEvAnx1AGc5IQtybmkfIE3tGG8my98/edit#gid=681663516"",""Form Responses 1!AH54"")"),2.7115384615384617)</f>
        <v>2.711538462</v>
      </c>
      <c r="E15" s="22">
        <f t="shared" si="1"/>
        <v>0.9038461538</v>
      </c>
    </row>
    <row r="16">
      <c r="A16" s="16"/>
      <c r="B16" s="17">
        <v>7.0</v>
      </c>
      <c r="C16" s="23" t="s">
        <v>140</v>
      </c>
      <c r="D16" s="21">
        <f>IFERROR(__xludf.DUMMYFUNCTION("IMPORTRANGE(""https://docs.google.com/spreadsheets/d/1KREyhrAKgOA5JOEvAnx1AGc5IQtybmkfIE3tGG8my98/edit#gid=681663516"",""Form Responses 1!AN54"")"),2.673076923076923)</f>
        <v>2.673076923</v>
      </c>
      <c r="E16" s="22">
        <f t="shared" si="1"/>
        <v>0.891025641</v>
      </c>
    </row>
    <row r="17">
      <c r="A17" s="16"/>
      <c r="B17" s="17">
        <v>8.0</v>
      </c>
      <c r="C17" s="23" t="s">
        <v>141</v>
      </c>
      <c r="D17" s="21">
        <f>IFERROR(__xludf.DUMMYFUNCTION("IMPORTRANGE(""https://docs.google.com/spreadsheets/d/1KREyhrAKgOA5JOEvAnx1AGc5IQtybmkfIE3tGG8my98/edit#gid=681663516"",""Form Responses 1!AT54"")"),2.7115384615384617)</f>
        <v>2.711538462</v>
      </c>
      <c r="E17" s="22">
        <f t="shared" si="1"/>
        <v>0.9038461538</v>
      </c>
    </row>
    <row r="18">
      <c r="A18" s="16"/>
      <c r="B18" s="17">
        <v>9.0</v>
      </c>
      <c r="C18" s="23" t="s">
        <v>142</v>
      </c>
      <c r="D18" s="21">
        <f>IFERROR(__xludf.DUMMYFUNCTION("IMPORTRANGE(""https://docs.google.com/spreadsheets/d/1KREyhrAKgOA5JOEvAnx1AGc5IQtybmkfIE3tGG8my98/edit#gid=681663516"",""Form Responses 1!AZ54"")"),2.7115384615384617)</f>
        <v>2.711538462</v>
      </c>
      <c r="E18" s="22">
        <f t="shared" si="1"/>
        <v>0.9038461538</v>
      </c>
    </row>
    <row r="19">
      <c r="A19" s="16"/>
      <c r="B19" s="17">
        <v>10.0</v>
      </c>
      <c r="C19" s="23" t="s">
        <v>143</v>
      </c>
      <c r="D19" s="21">
        <f>IFERROR(__xludf.DUMMYFUNCTION("IMPORTRANGE(""https://docs.google.com/spreadsheets/d/1KREyhrAKgOA5JOEvAnx1AGc5IQtybmkfIE3tGG8my98/edit#gid=681663516"",""Form Responses 1!BF54"")"),2.6538461538461537)</f>
        <v>2.653846154</v>
      </c>
      <c r="E19" s="22">
        <f t="shared" si="1"/>
        <v>0.8846153846</v>
      </c>
    </row>
    <row r="20">
      <c r="A20" s="7"/>
      <c r="B20" s="25"/>
      <c r="C20" s="26" t="s">
        <v>144</v>
      </c>
      <c r="D20" s="28">
        <f>SUM(D10:D19)/10</f>
        <v>2.680769231</v>
      </c>
      <c r="E20" s="29">
        <f t="shared" si="1"/>
        <v>0.8935897436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150</v>
      </c>
      <c r="C43" s="35" t="s">
        <v>151</v>
      </c>
      <c r="D43" s="33" t="s">
        <v>152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6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124</v>
      </c>
      <c r="D8" s="15" t="s">
        <v>126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4">
        <f>IFERROR(__xludf.DUMMYFUNCTION("IMPORTRANGE(""https://docs.google.com/spreadsheets/d/1KREyhrAKgOA5JOEvAnx1AGc5IQtybmkfIE3tGG8my98/edit#gid=681663516"",""Form Responses 1!E54"")"),2.8461538461538463)</f>
        <v>2.846153846</v>
      </c>
      <c r="E10" s="22">
        <f t="shared" ref="E10:E20" si="1">D10/3</f>
        <v>0.9487179487</v>
      </c>
    </row>
    <row r="11">
      <c r="A11" s="16"/>
      <c r="B11" s="17">
        <v>2.0</v>
      </c>
      <c r="C11" s="23" t="s">
        <v>133</v>
      </c>
      <c r="D11" s="27">
        <f>IFERROR(__xludf.DUMMYFUNCTION("IMPORTRANGE(""https://docs.google.com/spreadsheets/d/1KREyhrAKgOA5JOEvAnx1AGc5IQtybmkfIE3tGG8my98/edit#gid=681663516"",""Form Responses 1!K54"")"),2.8653846153846154)</f>
        <v>2.865384615</v>
      </c>
      <c r="E11" s="22">
        <f t="shared" si="1"/>
        <v>0.9551282051</v>
      </c>
    </row>
    <row r="12">
      <c r="A12" s="16"/>
      <c r="B12" s="17">
        <v>3.0</v>
      </c>
      <c r="C12" s="23" t="s">
        <v>134</v>
      </c>
      <c r="D12" s="27">
        <f>IFERROR(__xludf.DUMMYFUNCTION("IMPORTRANGE(""https://docs.google.com/spreadsheets/d/1KREyhrAKgOA5JOEvAnx1AGc5IQtybmkfIE3tGG8my98/edit#gid=681663516"",""Form Responses 1!Q54"")"),2.730769230769231)</f>
        <v>2.730769231</v>
      </c>
      <c r="E12" s="22">
        <f t="shared" si="1"/>
        <v>0.9102564103</v>
      </c>
    </row>
    <row r="13">
      <c r="A13" s="16"/>
      <c r="B13" s="17">
        <v>4.0</v>
      </c>
      <c r="C13" s="23" t="s">
        <v>135</v>
      </c>
      <c r="D13" s="27">
        <f>IFERROR(__xludf.DUMMYFUNCTION("IMPORTRANGE(""https://docs.google.com/spreadsheets/d/1KREyhrAKgOA5JOEvAnx1AGc5IQtybmkfIE3tGG8my98/edit#gid=681663516"",""Form Responses 1!W54"")"),2.826923076923077)</f>
        <v>2.826923077</v>
      </c>
      <c r="E13" s="22">
        <f t="shared" si="1"/>
        <v>0.9423076923</v>
      </c>
    </row>
    <row r="14">
      <c r="A14" s="16"/>
      <c r="B14" s="17">
        <v>5.0</v>
      </c>
      <c r="C14" s="23" t="s">
        <v>136</v>
      </c>
      <c r="D14" s="27">
        <f>IFERROR(__xludf.DUMMYFUNCTION("IMPORTRANGE(""https://docs.google.com/spreadsheets/d/1KREyhrAKgOA5JOEvAnx1AGc5IQtybmkfIE3tGG8my98/edit#gid=681663516"",""Form Responses 1!AC54"")"),2.8653846153846154)</f>
        <v>2.865384615</v>
      </c>
      <c r="E14" s="22">
        <f t="shared" si="1"/>
        <v>0.9551282051</v>
      </c>
    </row>
    <row r="15">
      <c r="A15" s="16"/>
      <c r="B15" s="17">
        <v>6.0</v>
      </c>
      <c r="C15" s="23" t="s">
        <v>137</v>
      </c>
      <c r="D15" s="27">
        <f>IFERROR(__xludf.DUMMYFUNCTION("IMPORTRANGE(""https://docs.google.com/spreadsheets/d/1KREyhrAKgOA5JOEvAnx1AGc5IQtybmkfIE3tGG8my98/edit#gid=681663516"",""Form Responses 1!AI54"")"),2.8461538461538463)</f>
        <v>2.846153846</v>
      </c>
      <c r="E15" s="22">
        <f t="shared" si="1"/>
        <v>0.9487179487</v>
      </c>
    </row>
    <row r="16">
      <c r="A16" s="16"/>
      <c r="B16" s="17">
        <v>7.0</v>
      </c>
      <c r="C16" s="23" t="s">
        <v>140</v>
      </c>
      <c r="D16" s="27">
        <f>IFERROR(__xludf.DUMMYFUNCTION("IMPORTRANGE(""https://docs.google.com/spreadsheets/d/1KREyhrAKgOA5JOEvAnx1AGc5IQtybmkfIE3tGG8my98/edit#gid=681663516"",""Form Responses 1!AO54"")"),2.8461538461538463)</f>
        <v>2.846153846</v>
      </c>
      <c r="E16" s="22">
        <f t="shared" si="1"/>
        <v>0.9487179487</v>
      </c>
    </row>
    <row r="17">
      <c r="A17" s="16"/>
      <c r="B17" s="17">
        <v>8.0</v>
      </c>
      <c r="C17" s="23" t="s">
        <v>141</v>
      </c>
      <c r="D17" s="27">
        <f>IFERROR(__xludf.DUMMYFUNCTION("IMPORTRANGE(""https://docs.google.com/spreadsheets/d/1KREyhrAKgOA5JOEvAnx1AGc5IQtybmkfIE3tGG8my98/edit#gid=681663516"",""Form Responses 1!AU54"")"),2.8653846153846154)</f>
        <v>2.865384615</v>
      </c>
      <c r="E17" s="22">
        <f t="shared" si="1"/>
        <v>0.9551282051</v>
      </c>
    </row>
    <row r="18">
      <c r="A18" s="16"/>
      <c r="B18" s="17">
        <v>9.0</v>
      </c>
      <c r="C18" s="23" t="s">
        <v>142</v>
      </c>
      <c r="D18" s="27">
        <f>IFERROR(__xludf.DUMMYFUNCTION("IMPORTRANGE(""https://docs.google.com/spreadsheets/d/1KREyhrAKgOA5JOEvAnx1AGc5IQtybmkfIE3tGG8my98/edit#gid=681663516"",""Form Responses 1!BA54"")"),2.8846153846153846)</f>
        <v>2.884615385</v>
      </c>
      <c r="E18" s="22">
        <f t="shared" si="1"/>
        <v>0.9615384615</v>
      </c>
    </row>
    <row r="19">
      <c r="A19" s="16"/>
      <c r="B19" s="17">
        <v>10.0</v>
      </c>
      <c r="C19" s="23" t="s">
        <v>143</v>
      </c>
      <c r="D19" s="27">
        <f>IFERROR(__xludf.DUMMYFUNCTION("IMPORTRANGE(""https://docs.google.com/spreadsheets/d/1KREyhrAKgOA5JOEvAnx1AGc5IQtybmkfIE3tGG8my98/edit#gid=681663516"",""Form Responses 1!BG54"")"),2.8846153846153846)</f>
        <v>2.884615385</v>
      </c>
      <c r="E19" s="22">
        <f t="shared" si="1"/>
        <v>0.9615384615</v>
      </c>
    </row>
    <row r="20">
      <c r="A20" s="7"/>
      <c r="B20" s="25"/>
      <c r="C20" s="26" t="s">
        <v>144</v>
      </c>
      <c r="D20" s="28">
        <f>SUM(D10:D19)/10</f>
        <v>2.846153846</v>
      </c>
      <c r="E20" s="29">
        <f t="shared" si="1"/>
        <v>0.9487179487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154</v>
      </c>
      <c r="C43" s="35" t="s">
        <v>151</v>
      </c>
      <c r="D43" s="33" t="s">
        <v>152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161</v>
      </c>
      <c r="D8" s="15" t="s">
        <v>162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4">
        <f>IFERROR(__xludf.DUMMYFUNCTION("IMPORTRANGE(""https://docs.google.com/spreadsheets/d/1KREyhrAKgOA5JOEvAnx1AGc5IQtybmkfIE3tGG8my98/edit#gid=681663516"",""Form Responses 1!F54"")"),2.6923076923076925)</f>
        <v>2.692307692</v>
      </c>
      <c r="E10" s="22">
        <f t="shared" ref="E10:E20" si="1">D10/3</f>
        <v>0.8974358974</v>
      </c>
    </row>
    <row r="11">
      <c r="A11" s="16"/>
      <c r="B11" s="17">
        <v>2.0</v>
      </c>
      <c r="C11" s="23" t="s">
        <v>133</v>
      </c>
      <c r="D11" s="27">
        <f>IFERROR(__xludf.DUMMYFUNCTION("IMPORTRANGE(""https://docs.google.com/spreadsheets/d/1KREyhrAKgOA5JOEvAnx1AGc5IQtybmkfIE3tGG8my98/edit#gid=681663516"",""Form Responses 1!L54"")"),2.8846153846153846)</f>
        <v>2.884615385</v>
      </c>
      <c r="E11" s="22">
        <f t="shared" si="1"/>
        <v>0.9615384615</v>
      </c>
    </row>
    <row r="12">
      <c r="A12" s="16"/>
      <c r="B12" s="17">
        <v>3.0</v>
      </c>
      <c r="C12" s="23" t="s">
        <v>134</v>
      </c>
      <c r="D12" s="27">
        <f>IFERROR(__xludf.DUMMYFUNCTION("IMPORTRANGE(""https://docs.google.com/spreadsheets/d/1KREyhrAKgOA5JOEvAnx1AGc5IQtybmkfIE3tGG8my98/edit#gid=681663516"",""Form Responses 1!R54"")"),2.673076923076923)</f>
        <v>2.673076923</v>
      </c>
      <c r="E12" s="22">
        <f t="shared" si="1"/>
        <v>0.891025641</v>
      </c>
    </row>
    <row r="13">
      <c r="A13" s="16"/>
      <c r="B13" s="17">
        <v>4.0</v>
      </c>
      <c r="C13" s="23" t="s">
        <v>135</v>
      </c>
      <c r="D13" s="27">
        <f>IFERROR(__xludf.DUMMYFUNCTION("IMPORTRANGE(""https://docs.google.com/spreadsheets/d/1KREyhrAKgOA5JOEvAnx1AGc5IQtybmkfIE3tGG8my98/edit#gid=681663516"",""Form Responses 1!X54"")"),2.6923076923076925)</f>
        <v>2.692307692</v>
      </c>
      <c r="E13" s="22">
        <f t="shared" si="1"/>
        <v>0.8974358974</v>
      </c>
    </row>
    <row r="14">
      <c r="A14" s="16"/>
      <c r="B14" s="17">
        <v>5.0</v>
      </c>
      <c r="C14" s="23" t="s">
        <v>136</v>
      </c>
      <c r="D14" s="27">
        <f>IFERROR(__xludf.DUMMYFUNCTION("IMPORTRANGE(""https://docs.google.com/spreadsheets/d/1KREyhrAKgOA5JOEvAnx1AGc5IQtybmkfIE3tGG8my98/edit#gid=681663516"",""Form Responses 1!AD54"")"),2.75)</f>
        <v>2.75</v>
      </c>
      <c r="E14" s="22">
        <f t="shared" si="1"/>
        <v>0.9166666667</v>
      </c>
    </row>
    <row r="15">
      <c r="A15" s="16"/>
      <c r="B15" s="17">
        <v>6.0</v>
      </c>
      <c r="C15" s="23" t="s">
        <v>137</v>
      </c>
      <c r="D15" s="27">
        <f>IFERROR(__xludf.DUMMYFUNCTION("IMPORTRANGE(""https://docs.google.com/spreadsheets/d/1KREyhrAKgOA5JOEvAnx1AGc5IQtybmkfIE3tGG8my98/edit#gid=681663516"",""Form Responses 1!AJ54"")"),2.7884615384615383)</f>
        <v>2.788461538</v>
      </c>
      <c r="E15" s="22">
        <f t="shared" si="1"/>
        <v>0.9294871795</v>
      </c>
    </row>
    <row r="16">
      <c r="A16" s="16"/>
      <c r="B16" s="17">
        <v>7.0</v>
      </c>
      <c r="C16" s="23" t="s">
        <v>140</v>
      </c>
      <c r="D16" s="27">
        <f>IFERROR(__xludf.DUMMYFUNCTION("IMPORTRANGE(""https://docs.google.com/spreadsheets/d/1KREyhrAKgOA5JOEvAnx1AGc5IQtybmkfIE3tGG8my98/edit#gid=681663516"",""Form Responses 1!AP54"")"),2.769230769230769)</f>
        <v>2.769230769</v>
      </c>
      <c r="E16" s="22">
        <f t="shared" si="1"/>
        <v>0.9230769231</v>
      </c>
    </row>
    <row r="17">
      <c r="A17" s="16"/>
      <c r="B17" s="17">
        <v>8.0</v>
      </c>
      <c r="C17" s="23" t="s">
        <v>141</v>
      </c>
      <c r="D17" s="27">
        <f>IFERROR(__xludf.DUMMYFUNCTION("IMPORTRANGE(""https://docs.google.com/spreadsheets/d/1KREyhrAKgOA5JOEvAnx1AGc5IQtybmkfIE3tGG8my98/edit#gid=681663516"",""Form Responses 1!AV54"")"),2.826923076923077)</f>
        <v>2.826923077</v>
      </c>
      <c r="E17" s="22">
        <f t="shared" si="1"/>
        <v>0.9423076923</v>
      </c>
    </row>
    <row r="18">
      <c r="A18" s="16"/>
      <c r="B18" s="17">
        <v>9.0</v>
      </c>
      <c r="C18" s="23" t="s">
        <v>142</v>
      </c>
      <c r="D18" s="27">
        <f>IFERROR(__xludf.DUMMYFUNCTION("IMPORTRANGE(""https://docs.google.com/spreadsheets/d/1KREyhrAKgOA5JOEvAnx1AGc5IQtybmkfIE3tGG8my98/edit#gid=681663516"",""Form Responses 1!BB54"")"),2.826923076923077)</f>
        <v>2.826923077</v>
      </c>
      <c r="E18" s="22">
        <f t="shared" si="1"/>
        <v>0.9423076923</v>
      </c>
    </row>
    <row r="19">
      <c r="A19" s="16"/>
      <c r="B19" s="17">
        <v>10.0</v>
      </c>
      <c r="C19" s="23" t="s">
        <v>143</v>
      </c>
      <c r="D19" s="27">
        <f>IFERROR(__xludf.DUMMYFUNCTION("IMPORTRANGE(""https://docs.google.com/spreadsheets/d/1KREyhrAKgOA5JOEvAnx1AGc5IQtybmkfIE3tGG8my98/edit#gid=681663516"",""Form Responses 1!BH54"")"),2.8461538461538463)</f>
        <v>2.846153846</v>
      </c>
      <c r="E19" s="22">
        <f t="shared" si="1"/>
        <v>0.9487179487</v>
      </c>
    </row>
    <row r="20">
      <c r="A20" s="7"/>
      <c r="B20" s="25"/>
      <c r="C20" s="26" t="s">
        <v>144</v>
      </c>
      <c r="D20" s="28">
        <f>SUM(D10:D19)/10</f>
        <v>2.775</v>
      </c>
      <c r="E20" s="29">
        <f t="shared" si="1"/>
        <v>0.925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163</v>
      </c>
      <c r="C43" s="35" t="s">
        <v>151</v>
      </c>
      <c r="D43" s="33" t="s">
        <v>152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157</v>
      </c>
      <c r="D8" s="15" t="s">
        <v>158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4">
        <f>IFERROR(__xludf.DUMMYFUNCTION("IMPORTRANGE(""https://docs.google.com/spreadsheets/d/1KREyhrAKgOA5JOEvAnx1AGc5IQtybmkfIE3tGG8my98/edit#gid=681663516"",""Form Responses 1!G54"")"),2.8846153846153846)</f>
        <v>2.884615385</v>
      </c>
      <c r="E10" s="22">
        <f t="shared" ref="E10:E20" si="1">D10/3</f>
        <v>0.9615384615</v>
      </c>
    </row>
    <row r="11">
      <c r="A11" s="16"/>
      <c r="B11" s="17">
        <v>2.0</v>
      </c>
      <c r="C11" s="23" t="s">
        <v>133</v>
      </c>
      <c r="D11" s="27">
        <f>IFERROR(__xludf.DUMMYFUNCTION("IMPORTRANGE(""https://docs.google.com/spreadsheets/d/1KREyhrAKgOA5JOEvAnx1AGc5IQtybmkfIE3tGG8my98/edit#gid=681663516"",""Form Responses 1!M54"")"),2.8846153846153846)</f>
        <v>2.884615385</v>
      </c>
      <c r="E11" s="22">
        <f t="shared" si="1"/>
        <v>0.9615384615</v>
      </c>
    </row>
    <row r="12">
      <c r="A12" s="16"/>
      <c r="B12" s="17">
        <v>3.0</v>
      </c>
      <c r="C12" s="23" t="s">
        <v>134</v>
      </c>
      <c r="D12" s="27">
        <f>IFERROR(__xludf.DUMMYFUNCTION("IMPORTRANGE(""https://docs.google.com/spreadsheets/d/1KREyhrAKgOA5JOEvAnx1AGc5IQtybmkfIE3tGG8my98/edit#gid=681663516"",""Form Responses 1!S54"")"),2.7884615384615383)</f>
        <v>2.788461538</v>
      </c>
      <c r="E12" s="22">
        <f t="shared" si="1"/>
        <v>0.9294871795</v>
      </c>
    </row>
    <row r="13">
      <c r="A13" s="16"/>
      <c r="B13" s="17">
        <v>4.0</v>
      </c>
      <c r="C13" s="23" t="s">
        <v>135</v>
      </c>
      <c r="D13" s="27">
        <f>IFERROR(__xludf.DUMMYFUNCTION("IMPORTRANGE(""https://docs.google.com/spreadsheets/d/1KREyhrAKgOA5JOEvAnx1AGc5IQtybmkfIE3tGG8my98/edit#gid=681663516"",""Form Responses 1!Y54"")"),2.730769230769231)</f>
        <v>2.730769231</v>
      </c>
      <c r="E13" s="22">
        <f t="shared" si="1"/>
        <v>0.9102564103</v>
      </c>
    </row>
    <row r="14">
      <c r="A14" s="16"/>
      <c r="B14" s="17">
        <v>5.0</v>
      </c>
      <c r="C14" s="23" t="s">
        <v>136</v>
      </c>
      <c r="D14" s="27">
        <f>IFERROR(__xludf.DUMMYFUNCTION("IMPORTRANGE(""https://docs.google.com/spreadsheets/d/1KREyhrAKgOA5JOEvAnx1AGc5IQtybmkfIE3tGG8my98/edit#gid=681663516"",""Form Responses 1!AE54"")"),2.769230769230769)</f>
        <v>2.769230769</v>
      </c>
      <c r="E14" s="22">
        <f t="shared" si="1"/>
        <v>0.9230769231</v>
      </c>
    </row>
    <row r="15">
      <c r="A15" s="16"/>
      <c r="B15" s="17">
        <v>6.0</v>
      </c>
      <c r="C15" s="23" t="s">
        <v>137</v>
      </c>
      <c r="D15" s="27">
        <f>IFERROR(__xludf.DUMMYFUNCTION("IMPORTRANGE(""https://docs.google.com/spreadsheets/d/1KREyhrAKgOA5JOEvAnx1AGc5IQtybmkfIE3tGG8my98/edit#gid=681663516"",""Form Responses 1!AK54"")"),2.8846153846153846)</f>
        <v>2.884615385</v>
      </c>
      <c r="E15" s="22">
        <f t="shared" si="1"/>
        <v>0.9615384615</v>
      </c>
    </row>
    <row r="16">
      <c r="A16" s="16"/>
      <c r="B16" s="17">
        <v>7.0</v>
      </c>
      <c r="C16" s="23" t="s">
        <v>140</v>
      </c>
      <c r="D16" s="27">
        <f>IFERROR(__xludf.DUMMYFUNCTION("IMPORTRANGE(""https://docs.google.com/spreadsheets/d/1KREyhrAKgOA5JOEvAnx1AGc5IQtybmkfIE3tGG8my98/edit#gid=681663516"",""Form Responses 1!AQ54"")"),2.826923076923077)</f>
        <v>2.826923077</v>
      </c>
      <c r="E16" s="22">
        <f t="shared" si="1"/>
        <v>0.9423076923</v>
      </c>
    </row>
    <row r="17">
      <c r="A17" s="16"/>
      <c r="B17" s="17">
        <v>8.0</v>
      </c>
      <c r="C17" s="23" t="s">
        <v>141</v>
      </c>
      <c r="D17" s="27">
        <f>IFERROR(__xludf.DUMMYFUNCTION("IMPORTRANGE(""https://docs.google.com/spreadsheets/d/1KREyhrAKgOA5JOEvAnx1AGc5IQtybmkfIE3tGG8my98/edit#gid=681663516"",""Form Responses 1!AW54"")"),2.8653846153846154)</f>
        <v>2.865384615</v>
      </c>
      <c r="E17" s="22">
        <f t="shared" si="1"/>
        <v>0.9551282051</v>
      </c>
    </row>
    <row r="18">
      <c r="A18" s="16"/>
      <c r="B18" s="17">
        <v>9.0</v>
      </c>
      <c r="C18" s="23" t="s">
        <v>142</v>
      </c>
      <c r="D18" s="27">
        <f>IFERROR(__xludf.DUMMYFUNCTION("IMPORTRANGE(""https://docs.google.com/spreadsheets/d/1KREyhrAKgOA5JOEvAnx1AGc5IQtybmkfIE3tGG8my98/edit#gid=681663516"",""Form Responses 1!BC54"")"),2.9038461538461537)</f>
        <v>2.903846154</v>
      </c>
      <c r="E18" s="22">
        <f t="shared" si="1"/>
        <v>0.9679487179</v>
      </c>
    </row>
    <row r="19">
      <c r="A19" s="16"/>
      <c r="B19" s="17">
        <v>10.0</v>
      </c>
      <c r="C19" s="23" t="s">
        <v>143</v>
      </c>
      <c r="D19" s="27">
        <f>IFERROR(__xludf.DUMMYFUNCTION("IMPORTRANGE(""https://docs.google.com/spreadsheets/d/1KREyhrAKgOA5JOEvAnx1AGc5IQtybmkfIE3tGG8my98/edit#gid=681663516"",""Form Responses 1!BI54"")"),2.8823529411764706)</f>
        <v>2.882352941</v>
      </c>
      <c r="E19" s="22">
        <f t="shared" si="1"/>
        <v>0.9607843137</v>
      </c>
    </row>
    <row r="20">
      <c r="A20" s="7"/>
      <c r="B20" s="25"/>
      <c r="C20" s="26" t="s">
        <v>144</v>
      </c>
      <c r="D20" s="28">
        <f>SUM(D10:D19)/10</f>
        <v>2.842081448</v>
      </c>
      <c r="E20" s="29">
        <f t="shared" si="1"/>
        <v>0.9473604827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160</v>
      </c>
      <c r="C43" s="35" t="s">
        <v>151</v>
      </c>
      <c r="D43" s="33" t="s">
        <v>152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116</v>
      </c>
    </row>
    <row r="2">
      <c r="A2" s="5"/>
      <c r="B2" s="5" t="s">
        <v>117</v>
      </c>
    </row>
    <row r="3">
      <c r="A3" s="5"/>
      <c r="B3" s="6" t="s">
        <v>118</v>
      </c>
    </row>
    <row r="4">
      <c r="A4" s="6"/>
      <c r="B4" s="6" t="s">
        <v>119</v>
      </c>
    </row>
    <row r="5">
      <c r="A5" s="6"/>
      <c r="B5" s="6" t="s">
        <v>120</v>
      </c>
    </row>
    <row r="6">
      <c r="A6" s="6"/>
      <c r="B6" s="6" t="s">
        <v>121</v>
      </c>
    </row>
    <row r="7">
      <c r="A7" s="7"/>
      <c r="B7" s="8"/>
      <c r="C7" s="9"/>
      <c r="D7" s="10" t="s">
        <v>122</v>
      </c>
      <c r="E7" s="11"/>
    </row>
    <row r="8">
      <c r="A8" s="12"/>
      <c r="B8" s="13" t="s">
        <v>123</v>
      </c>
      <c r="C8" s="14" t="s">
        <v>155</v>
      </c>
      <c r="D8" s="15" t="s">
        <v>156</v>
      </c>
      <c r="E8" s="11"/>
    </row>
    <row r="9">
      <c r="A9" s="16"/>
      <c r="B9" s="17" t="s">
        <v>128</v>
      </c>
      <c r="C9" s="18" t="s">
        <v>129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132</v>
      </c>
      <c r="D10" s="24">
        <f>IFERROR(__xludf.DUMMYFUNCTION("IMPORTRANGE(""https://docs.google.com/spreadsheets/d/1KREyhrAKgOA5JOEvAnx1AGc5IQtybmkfIE3tGG8my98/edit#gid=681663516"",""Form Responses 1!H54"")"),2.5384615384615383)</f>
        <v>2.538461538</v>
      </c>
      <c r="E10" s="22">
        <f t="shared" ref="E10:E20" si="1">D10/3</f>
        <v>0.8461538462</v>
      </c>
    </row>
    <row r="11">
      <c r="A11" s="16"/>
      <c r="B11" s="17">
        <v>2.0</v>
      </c>
      <c r="C11" s="23" t="s">
        <v>133</v>
      </c>
      <c r="D11" s="27">
        <f>IFERROR(__xludf.DUMMYFUNCTION("IMPORTRANGE(""https://docs.google.com/spreadsheets/d/1KREyhrAKgOA5JOEvAnx1AGc5IQtybmkfIE3tGG8my98/edit#gid=681663516"",""Form Responses 1!N54"")"),2.823529411764706)</f>
        <v>2.823529412</v>
      </c>
      <c r="E11" s="22">
        <f t="shared" si="1"/>
        <v>0.9411764706</v>
      </c>
    </row>
    <row r="12">
      <c r="A12" s="16"/>
      <c r="B12" s="17">
        <v>3.0</v>
      </c>
      <c r="C12" s="23" t="s">
        <v>134</v>
      </c>
      <c r="D12" s="27">
        <f>IFERROR(__xludf.DUMMYFUNCTION("IMPORTRANGE(""https://docs.google.com/spreadsheets/d/1KREyhrAKgOA5JOEvAnx1AGc5IQtybmkfIE3tGG8my98/edit#gid=681663516"",""Form Responses 1!T54"")"),2.5384615384615383)</f>
        <v>2.538461538</v>
      </c>
      <c r="E12" s="22">
        <f t="shared" si="1"/>
        <v>0.8461538462</v>
      </c>
    </row>
    <row r="13">
      <c r="A13" s="16"/>
      <c r="B13" s="17">
        <v>4.0</v>
      </c>
      <c r="C13" s="23" t="s">
        <v>135</v>
      </c>
      <c r="D13" s="27">
        <f>IFERROR(__xludf.DUMMYFUNCTION("IMPORTRANGE(""https://docs.google.com/spreadsheets/d/1KREyhrAKgOA5JOEvAnx1AGc5IQtybmkfIE3tGG8my98/edit#gid=681663516"",""Form Responses 1!Z54"")"),2.6346153846153846)</f>
        <v>2.634615385</v>
      </c>
      <c r="E13" s="22">
        <f t="shared" si="1"/>
        <v>0.8782051282</v>
      </c>
    </row>
    <row r="14">
      <c r="A14" s="16"/>
      <c r="B14" s="17">
        <v>5.0</v>
      </c>
      <c r="C14" s="23" t="s">
        <v>136</v>
      </c>
      <c r="D14" s="27">
        <f>IFERROR(__xludf.DUMMYFUNCTION("IMPORTRANGE(""https://docs.google.com/spreadsheets/d/1KREyhrAKgOA5JOEvAnx1AGc5IQtybmkfIE3tGG8my98/edit#gid=681663516"",""Form Responses 1!AF54"")"),2.673076923076923)</f>
        <v>2.673076923</v>
      </c>
      <c r="E14" s="22">
        <f t="shared" si="1"/>
        <v>0.891025641</v>
      </c>
    </row>
    <row r="15">
      <c r="A15" s="16"/>
      <c r="B15" s="17">
        <v>6.0</v>
      </c>
      <c r="C15" s="23" t="s">
        <v>137</v>
      </c>
      <c r="D15" s="27">
        <f>IFERROR(__xludf.DUMMYFUNCTION("IMPORTRANGE(""https://docs.google.com/spreadsheets/d/1KREyhrAKgOA5JOEvAnx1AGc5IQtybmkfIE3tGG8my98/edit#gid=681663516"",""Form Responses 1!AL54"")"),2.7115384615384617)</f>
        <v>2.711538462</v>
      </c>
      <c r="E15" s="22">
        <f t="shared" si="1"/>
        <v>0.9038461538</v>
      </c>
    </row>
    <row r="16">
      <c r="A16" s="16"/>
      <c r="B16" s="17">
        <v>7.0</v>
      </c>
      <c r="C16" s="23" t="s">
        <v>140</v>
      </c>
      <c r="D16" s="27">
        <f>IFERROR(__xludf.DUMMYFUNCTION("IMPORTRANGE(""https://docs.google.com/spreadsheets/d/1KREyhrAKgOA5JOEvAnx1AGc5IQtybmkfIE3tGG8my98/edit#gid=681663516"",""Form Responses 1!AR54"")"),2.6923076923076925)</f>
        <v>2.692307692</v>
      </c>
      <c r="E16" s="22">
        <f t="shared" si="1"/>
        <v>0.8974358974</v>
      </c>
    </row>
    <row r="17">
      <c r="A17" s="16"/>
      <c r="B17" s="17">
        <v>8.0</v>
      </c>
      <c r="C17" s="23" t="s">
        <v>141</v>
      </c>
      <c r="D17" s="27">
        <f>IFERROR(__xludf.DUMMYFUNCTION("IMPORTRANGE(""https://docs.google.com/spreadsheets/d/1KREyhrAKgOA5JOEvAnx1AGc5IQtybmkfIE3tGG8my98/edit#gid=681663516"",""Form Responses 1!AX54"")"),2.769230769230769)</f>
        <v>2.769230769</v>
      </c>
      <c r="E17" s="22">
        <f t="shared" si="1"/>
        <v>0.9230769231</v>
      </c>
    </row>
    <row r="18">
      <c r="A18" s="16"/>
      <c r="B18" s="17">
        <v>9.0</v>
      </c>
      <c r="C18" s="23" t="s">
        <v>142</v>
      </c>
      <c r="D18" s="27">
        <f>IFERROR(__xludf.DUMMYFUNCTION("IMPORTRANGE(""https://docs.google.com/spreadsheets/d/1KREyhrAKgOA5JOEvAnx1AGc5IQtybmkfIE3tGG8my98/edit#gid=681663516"",""Form Responses 1!BD54"")"),2.769230769230769)</f>
        <v>2.769230769</v>
      </c>
      <c r="E18" s="22">
        <f t="shared" si="1"/>
        <v>0.9230769231</v>
      </c>
    </row>
    <row r="19">
      <c r="A19" s="16"/>
      <c r="B19" s="17">
        <v>10.0</v>
      </c>
      <c r="C19" s="23" t="s">
        <v>143</v>
      </c>
      <c r="D19" s="27">
        <f>IFERROR(__xludf.DUMMYFUNCTION("IMPORTRANGE(""https://docs.google.com/spreadsheets/d/1KREyhrAKgOA5JOEvAnx1AGc5IQtybmkfIE3tGG8my98/edit#gid=681663516"",""Form Responses 1!BJ54"")"),2.6923076923076925)</f>
        <v>2.692307692</v>
      </c>
      <c r="E19" s="22">
        <f t="shared" si="1"/>
        <v>0.8974358974</v>
      </c>
    </row>
    <row r="20">
      <c r="A20" s="7"/>
      <c r="B20" s="25"/>
      <c r="C20" s="26" t="s">
        <v>144</v>
      </c>
      <c r="D20" s="28">
        <f>SUM(D10:D19)/10</f>
        <v>2.684276018</v>
      </c>
      <c r="E20" s="29">
        <f t="shared" si="1"/>
        <v>0.8947586727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145</v>
      </c>
    </row>
    <row r="36">
      <c r="A36" s="30"/>
    </row>
    <row r="37">
      <c r="A37" s="30"/>
      <c r="B37" s="30" t="s">
        <v>146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147</v>
      </c>
      <c r="C42" s="32" t="s">
        <v>148</v>
      </c>
      <c r="D42" s="33" t="s">
        <v>149</v>
      </c>
    </row>
    <row r="43">
      <c r="A43" s="34" t="s">
        <v>159</v>
      </c>
      <c r="C43" s="35" t="s">
        <v>151</v>
      </c>
      <c r="D43" s="33" t="s">
        <v>152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